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24226"/>
  <mc:AlternateContent xmlns:mc="http://schemas.openxmlformats.org/markup-compatibility/2006">
    <mc:Choice Requires="x15">
      <x15ac:absPath xmlns:x15ac="http://schemas.microsoft.com/office/spreadsheetml/2010/11/ac" url="P:\External Reporting\10-q\FY 2019\Q1 - May 2018\Press Release\Company Distributions\"/>
    </mc:Choice>
  </mc:AlternateContent>
  <xr:revisionPtr revIDLastSave="0" documentId="13_ncr:1_{603D7F04-18A9-4C19-B234-9C078ADC6FFA}" xr6:coauthVersionLast="33" xr6:coauthVersionMax="33" xr10:uidLastSave="{00000000-0000-0000-0000-000000000000}"/>
  <bookViews>
    <workbookView xWindow="120" yWindow="108" windowWidth="15480" windowHeight="11640" xr2:uid="{00000000-000D-0000-FFFF-FFFF00000000}"/>
  </bookViews>
  <sheets>
    <sheet name="Segment Narrative" sheetId="12" r:id="rId1"/>
    <sheet name="Segment Info" sheetId="8" r:id="rId2"/>
    <sheet name="Segment Info HISTORY" sheetId="14" r:id="rId3"/>
    <sheet name="Net Sales" sheetId="6" r:id="rId4"/>
    <sheet name="Shipment and Depletion" sheetId="10" r:id="rId5"/>
    <sheet name="Shipment and Depletion bf Cor7o" sheetId="11" state="hidden" r:id="rId6"/>
    <sheet name="Shipment and Deple 7o change" sheetId="13" state="hidden" r:id="rId7"/>
  </sheets>
  <definedNames>
    <definedName name="_xlnm.Print_Area" localSheetId="3">'Net Sales'!$A$1:$AE$86</definedName>
    <definedName name="_xlnm.Print_Area" localSheetId="1">'Segment Info'!$A$1:$K$64</definedName>
    <definedName name="_xlnm.Print_Area" localSheetId="5">'Shipment and Depletion bf Cor7o'!$A$1:$U$134</definedName>
    <definedName name="_xlnm.Print_Titles" localSheetId="1">'Segment Info'!$A:$A,'Segment Info'!$1:$2</definedName>
    <definedName name="_xlnm.Print_Titles" localSheetId="2">'Segment Info HISTORY'!$A:$A,'Segment Info HISTORY'!$1:$2</definedName>
  </definedNames>
  <calcPr calcId="179017"/>
</workbook>
</file>

<file path=xl/calcChain.xml><?xml version="1.0" encoding="utf-8"?>
<calcChain xmlns="http://schemas.openxmlformats.org/spreadsheetml/2006/main">
  <c r="D14" i="10" l="1"/>
  <c r="E15" i="10"/>
  <c r="D13" i="10"/>
  <c r="D6" i="10"/>
  <c r="E14" i="10" l="1"/>
  <c r="E6" i="10"/>
  <c r="E13" i="10"/>
  <c r="Q39" i="10" l="1"/>
  <c r="Q38" i="10"/>
  <c r="Q37" i="10"/>
  <c r="Q36" i="10"/>
  <c r="Q35" i="10"/>
  <c r="Q34" i="10"/>
  <c r="Q27" i="10"/>
  <c r="S39" i="10" l="1"/>
  <c r="M39" i="10" l="1"/>
  <c r="M38" i="10"/>
  <c r="M37" i="10"/>
  <c r="M36" i="10"/>
  <c r="M35" i="10"/>
  <c r="M34" i="10"/>
  <c r="M27" i="10" l="1"/>
  <c r="S22" i="10" l="1"/>
  <c r="T22" i="10" s="1"/>
  <c r="I39" i="10" l="1"/>
  <c r="I38" i="10"/>
  <c r="I37" i="10"/>
  <c r="I36" i="10"/>
  <c r="I35" i="10"/>
  <c r="I34" i="10"/>
  <c r="I27" i="10"/>
  <c r="D38" i="10" l="1"/>
  <c r="T38" i="10" s="1"/>
  <c r="T36" i="10"/>
  <c r="D34" i="10"/>
  <c r="T34" i="10" s="1"/>
  <c r="D27" i="10"/>
  <c r="T27" i="10" s="1"/>
  <c r="E39" i="10"/>
  <c r="S38" i="10"/>
  <c r="E38" i="10"/>
  <c r="S37" i="10"/>
  <c r="E37" i="10"/>
  <c r="S36" i="10"/>
  <c r="E36" i="10"/>
  <c r="S35" i="10"/>
  <c r="T35" i="10"/>
  <c r="S34" i="10"/>
  <c r="S27" i="10"/>
  <c r="T23" i="10"/>
  <c r="S23" i="10"/>
  <c r="O23" i="10"/>
  <c r="L23" i="10"/>
  <c r="P23" i="10" s="1"/>
  <c r="K23" i="10"/>
  <c r="H23" i="10"/>
  <c r="G23" i="10"/>
  <c r="E27" i="10" l="1"/>
  <c r="E34" i="10"/>
  <c r="U34" i="10"/>
  <c r="U27" i="10"/>
  <c r="U38" i="10"/>
  <c r="T39" i="10"/>
  <c r="U39" i="10" s="1"/>
  <c r="E35" i="10"/>
  <c r="U36" i="10"/>
  <c r="U35" i="10"/>
  <c r="T37" i="10"/>
  <c r="U37" i="10" s="1"/>
  <c r="T118" i="10" l="1"/>
  <c r="S118" i="10"/>
  <c r="O118" i="10"/>
  <c r="L118" i="10"/>
  <c r="P118" i="10" s="1"/>
  <c r="K118" i="10"/>
  <c r="H118" i="10"/>
  <c r="G118" i="10"/>
  <c r="T97" i="10"/>
  <c r="S97" i="10"/>
  <c r="O97" i="10"/>
  <c r="L97" i="10"/>
  <c r="P97" i="10" s="1"/>
  <c r="K97" i="10"/>
  <c r="H97" i="10"/>
  <c r="G97" i="10"/>
  <c r="T72" i="10"/>
  <c r="S72" i="10"/>
  <c r="O72" i="10"/>
  <c r="L72" i="10"/>
  <c r="P72" i="10" s="1"/>
  <c r="K72" i="10"/>
  <c r="H72" i="10"/>
  <c r="G72" i="10"/>
  <c r="G47" i="10"/>
  <c r="K47" i="10"/>
  <c r="O47" i="10"/>
  <c r="S47" i="10"/>
  <c r="T47" i="10"/>
  <c r="L47" i="10"/>
  <c r="P47" i="10" s="1"/>
  <c r="H47" i="10"/>
  <c r="Q64" i="10" l="1"/>
  <c r="Q63" i="10"/>
  <c r="Q62" i="10"/>
  <c r="Q61" i="10"/>
  <c r="Q60" i="10"/>
  <c r="Q59" i="10"/>
  <c r="Q52" i="10"/>
  <c r="Q51" i="10"/>
  <c r="I57" i="13" l="1"/>
  <c r="H55" i="13"/>
  <c r="G55" i="13"/>
  <c r="Q57" i="13"/>
  <c r="P55" i="13"/>
  <c r="O55" i="13"/>
  <c r="U57" i="13"/>
  <c r="M57" i="13"/>
  <c r="L55" i="13"/>
  <c r="K55" i="13"/>
  <c r="E57" i="13"/>
  <c r="D55" i="13"/>
  <c r="C55" i="13"/>
  <c r="I34" i="13"/>
  <c r="H31" i="13"/>
  <c r="G31" i="13"/>
  <c r="Q34" i="13"/>
  <c r="O32" i="13"/>
  <c r="P31" i="13"/>
  <c r="O31" i="13"/>
  <c r="U34" i="13"/>
  <c r="M34" i="13"/>
  <c r="L31" i="13"/>
  <c r="K31" i="13"/>
  <c r="E34" i="13" l="1"/>
  <c r="D31" i="13"/>
  <c r="C31" i="13"/>
  <c r="U8" i="13"/>
  <c r="U7" i="13"/>
  <c r="M8" i="13"/>
  <c r="M7" i="13"/>
  <c r="K6" i="13"/>
  <c r="L5" i="13"/>
  <c r="K5" i="13"/>
  <c r="I8" i="13"/>
  <c r="I7" i="13"/>
  <c r="G6" i="13"/>
  <c r="H5" i="13"/>
  <c r="G5" i="13"/>
  <c r="E8" i="13"/>
  <c r="E7" i="13"/>
  <c r="D5" i="13"/>
  <c r="C6" i="13"/>
  <c r="C5" i="13"/>
  <c r="T110" i="13"/>
  <c r="S110" i="13"/>
  <c r="Q110" i="13"/>
  <c r="M110" i="13"/>
  <c r="I110" i="13"/>
  <c r="E110" i="13"/>
  <c r="T109" i="13"/>
  <c r="S109" i="13"/>
  <c r="Q109" i="13"/>
  <c r="M109" i="13"/>
  <c r="I109" i="13"/>
  <c r="E109" i="13"/>
  <c r="Q108" i="13"/>
  <c r="M108" i="13"/>
  <c r="G108" i="13"/>
  <c r="I108" i="13" s="1"/>
  <c r="D108" i="13"/>
  <c r="C108" i="13"/>
  <c r="T107" i="13"/>
  <c r="S107" i="13"/>
  <c r="U107" i="13" s="1"/>
  <c r="Q107" i="13"/>
  <c r="M107" i="13"/>
  <c r="I107" i="13"/>
  <c r="E107" i="13"/>
  <c r="P96" i="13"/>
  <c r="Q96" i="13" s="1"/>
  <c r="L96" i="13"/>
  <c r="M96" i="13" s="1"/>
  <c r="H96" i="13"/>
  <c r="I96" i="13" s="1"/>
  <c r="D96" i="13"/>
  <c r="C96" i="13"/>
  <c r="S96" i="13" s="1"/>
  <c r="T95" i="13"/>
  <c r="S95" i="13"/>
  <c r="Q95" i="13"/>
  <c r="M95" i="13"/>
  <c r="I95" i="13"/>
  <c r="E95" i="13"/>
  <c r="P94" i="13"/>
  <c r="Q94" i="13" s="1"/>
  <c r="L94" i="13"/>
  <c r="M94" i="13" s="1"/>
  <c r="H94" i="13"/>
  <c r="I94" i="13" s="1"/>
  <c r="D94" i="13"/>
  <c r="C94" i="13"/>
  <c r="S94" i="13" s="1"/>
  <c r="T93" i="13"/>
  <c r="S93" i="13"/>
  <c r="Q93" i="13"/>
  <c r="M93" i="13"/>
  <c r="I93" i="13"/>
  <c r="E93" i="13"/>
  <c r="S92" i="13"/>
  <c r="U92" i="13" s="1"/>
  <c r="P92" i="13"/>
  <c r="Q92" i="13" s="1"/>
  <c r="L92" i="13"/>
  <c r="M92" i="13" s="1"/>
  <c r="H92" i="13"/>
  <c r="I92" i="13" s="1"/>
  <c r="D92" i="13"/>
  <c r="E92" i="13" s="1"/>
  <c r="S91" i="13"/>
  <c r="U91" i="13" s="1"/>
  <c r="Q91" i="13"/>
  <c r="M91" i="13"/>
  <c r="I91" i="13"/>
  <c r="E91" i="13"/>
  <c r="S80" i="13"/>
  <c r="P80" i="13"/>
  <c r="Q80" i="13" s="1"/>
  <c r="L80" i="13"/>
  <c r="M80" i="13" s="1"/>
  <c r="H80" i="13"/>
  <c r="I80" i="13" s="1"/>
  <c r="D80" i="13"/>
  <c r="T79" i="13"/>
  <c r="S79" i="13"/>
  <c r="Q79" i="13"/>
  <c r="M79" i="13"/>
  <c r="I79" i="13"/>
  <c r="E79" i="13"/>
  <c r="P78" i="13"/>
  <c r="Q78" i="13" s="1"/>
  <c r="L78" i="13"/>
  <c r="M78" i="13" s="1"/>
  <c r="H78" i="13"/>
  <c r="I78" i="13" s="1"/>
  <c r="D78" i="13"/>
  <c r="E78" i="13" s="1"/>
  <c r="T77" i="13"/>
  <c r="S77" i="13"/>
  <c r="Q77" i="13"/>
  <c r="M77" i="13"/>
  <c r="I77" i="13"/>
  <c r="E77" i="13"/>
  <c r="S76" i="13"/>
  <c r="P76" i="13"/>
  <c r="Q76" i="13" s="1"/>
  <c r="L76" i="13"/>
  <c r="M76" i="13" s="1"/>
  <c r="H76" i="13"/>
  <c r="I76" i="13" s="1"/>
  <c r="D76" i="13"/>
  <c r="T75" i="13"/>
  <c r="S75" i="13"/>
  <c r="Q75" i="13"/>
  <c r="M75" i="13"/>
  <c r="I75" i="13"/>
  <c r="E75" i="13"/>
  <c r="T64" i="13"/>
  <c r="S64" i="13"/>
  <c r="U64" i="13" s="1"/>
  <c r="Q64" i="13"/>
  <c r="M64" i="13"/>
  <c r="I64" i="13"/>
  <c r="E64" i="13"/>
  <c r="T63" i="13"/>
  <c r="S63" i="13"/>
  <c r="Q63" i="13"/>
  <c r="M63" i="13"/>
  <c r="I63" i="13"/>
  <c r="E63" i="13"/>
  <c r="T62" i="13"/>
  <c r="S62" i="13"/>
  <c r="U62" i="13" s="1"/>
  <c r="Q62" i="13"/>
  <c r="M62" i="13"/>
  <c r="I62" i="13"/>
  <c r="E62" i="13"/>
  <c r="P44" i="13"/>
  <c r="Q44" i="13" s="1"/>
  <c r="L44" i="13"/>
  <c r="M44" i="13" s="1"/>
  <c r="H44" i="13"/>
  <c r="I44" i="13" s="1"/>
  <c r="D44" i="13"/>
  <c r="C44" i="13"/>
  <c r="S44" i="13" s="1"/>
  <c r="T43" i="13"/>
  <c r="S43" i="13"/>
  <c r="Q43" i="13"/>
  <c r="M43" i="13"/>
  <c r="I43" i="13"/>
  <c r="E43" i="13"/>
  <c r="P42" i="13"/>
  <c r="Q42" i="13" s="1"/>
  <c r="L42" i="13"/>
  <c r="M42" i="13" s="1"/>
  <c r="H42" i="13"/>
  <c r="I42" i="13" s="1"/>
  <c r="D42" i="13"/>
  <c r="C42" i="13"/>
  <c r="E42" i="13" s="1"/>
  <c r="T41" i="13"/>
  <c r="S41" i="13"/>
  <c r="Q41" i="13"/>
  <c r="M41" i="13"/>
  <c r="I41" i="13"/>
  <c r="E41" i="13"/>
  <c r="P40" i="13"/>
  <c r="Q40" i="13" s="1"/>
  <c r="L40" i="13"/>
  <c r="M40" i="13" s="1"/>
  <c r="H40" i="13"/>
  <c r="I40" i="13" s="1"/>
  <c r="D40" i="13"/>
  <c r="C40" i="13"/>
  <c r="T39" i="13"/>
  <c r="S39" i="13"/>
  <c r="Q39" i="13"/>
  <c r="M39" i="13"/>
  <c r="I39" i="13"/>
  <c r="E39" i="13"/>
  <c r="S18" i="13"/>
  <c r="M18" i="13"/>
  <c r="H18" i="13"/>
  <c r="I18" i="13" s="1"/>
  <c r="D18" i="13"/>
  <c r="T17" i="13"/>
  <c r="S17" i="13"/>
  <c r="M17" i="13"/>
  <c r="I17" i="13"/>
  <c r="E17" i="13"/>
  <c r="S16" i="13"/>
  <c r="L16" i="13"/>
  <c r="M16" i="13" s="1"/>
  <c r="H16" i="13"/>
  <c r="D16" i="13"/>
  <c r="E16" i="13" s="1"/>
  <c r="T15" i="13"/>
  <c r="S15" i="13"/>
  <c r="M15" i="13"/>
  <c r="I15" i="13"/>
  <c r="E15" i="13"/>
  <c r="S14" i="13"/>
  <c r="L14" i="13"/>
  <c r="M14" i="13" s="1"/>
  <c r="H14" i="13"/>
  <c r="I14" i="13" s="1"/>
  <c r="D14" i="13"/>
  <c r="E14" i="13" s="1"/>
  <c r="T13" i="13"/>
  <c r="S13" i="13"/>
  <c r="M13" i="13"/>
  <c r="I13" i="13"/>
  <c r="E13" i="13"/>
  <c r="U41" i="13" l="1"/>
  <c r="U63" i="13"/>
  <c r="U110" i="13"/>
  <c r="T18" i="13"/>
  <c r="U18" i="13" s="1"/>
  <c r="U39" i="13"/>
  <c r="U17" i="13"/>
  <c r="E108" i="13"/>
  <c r="U79" i="13"/>
  <c r="E96" i="13"/>
  <c r="U13" i="13"/>
  <c r="E40" i="13"/>
  <c r="U93" i="13"/>
  <c r="U109" i="13"/>
  <c r="U75" i="13"/>
  <c r="T94" i="13"/>
  <c r="U94" i="13" s="1"/>
  <c r="U95" i="13"/>
  <c r="T96" i="13"/>
  <c r="U96" i="13" s="1"/>
  <c r="T76" i="13"/>
  <c r="U76" i="13" s="1"/>
  <c r="T78" i="13"/>
  <c r="U78" i="13" s="1"/>
  <c r="T80" i="13"/>
  <c r="U80" i="13" s="1"/>
  <c r="S108" i="13"/>
  <c r="U108" i="13" s="1"/>
  <c r="U77" i="13"/>
  <c r="T42" i="13"/>
  <c r="T40" i="13"/>
  <c r="T44" i="13"/>
  <c r="U44" i="13" s="1"/>
  <c r="U43" i="13"/>
  <c r="U15" i="13"/>
  <c r="T14" i="13"/>
  <c r="U14" i="13" s="1"/>
  <c r="T16" i="13"/>
  <c r="U16" i="13" s="1"/>
  <c r="I16" i="13"/>
  <c r="S42" i="13"/>
  <c r="E94" i="13"/>
  <c r="E18" i="13"/>
  <c r="S40" i="13"/>
  <c r="E80" i="13"/>
  <c r="E44" i="13"/>
  <c r="E76" i="13"/>
  <c r="U42" i="13" l="1"/>
  <c r="U40" i="13"/>
  <c r="E51" i="10"/>
  <c r="E5" i="13" s="1"/>
  <c r="T128" i="11" l="1"/>
  <c r="S128" i="11"/>
  <c r="Q128" i="11"/>
  <c r="M128" i="11"/>
  <c r="I128" i="11"/>
  <c r="E128" i="11"/>
  <c r="T127" i="11"/>
  <c r="S127" i="11"/>
  <c r="U127" i="11" s="1"/>
  <c r="Q127" i="11"/>
  <c r="M127" i="11"/>
  <c r="I127" i="11"/>
  <c r="E127" i="11"/>
  <c r="Q126" i="11"/>
  <c r="M126" i="11"/>
  <c r="G126" i="11"/>
  <c r="I126" i="11" s="1"/>
  <c r="D126" i="11"/>
  <c r="C126" i="11"/>
  <c r="T125" i="11"/>
  <c r="S125" i="11"/>
  <c r="U125" i="11" s="1"/>
  <c r="Q125" i="11"/>
  <c r="M125" i="11"/>
  <c r="I125" i="11"/>
  <c r="E125" i="11"/>
  <c r="P112" i="11"/>
  <c r="Q112" i="11" s="1"/>
  <c r="L112" i="11"/>
  <c r="M112" i="11" s="1"/>
  <c r="H112" i="11"/>
  <c r="I112" i="11" s="1"/>
  <c r="E112" i="11"/>
  <c r="D112" i="11"/>
  <c r="C112" i="11"/>
  <c r="S112" i="11" s="1"/>
  <c r="T111" i="11"/>
  <c r="S111" i="11"/>
  <c r="U111" i="11" s="1"/>
  <c r="Q111" i="11"/>
  <c r="M111" i="11"/>
  <c r="I111" i="11"/>
  <c r="E111" i="11"/>
  <c r="P110" i="11"/>
  <c r="Q110" i="11" s="1"/>
  <c r="L110" i="11"/>
  <c r="M110" i="11" s="1"/>
  <c r="H110" i="11"/>
  <c r="I110" i="11" s="1"/>
  <c r="D110" i="11"/>
  <c r="C110" i="11"/>
  <c r="T109" i="11"/>
  <c r="S109" i="11"/>
  <c r="U109" i="11" s="1"/>
  <c r="Q109" i="11"/>
  <c r="M109" i="11"/>
  <c r="I109" i="11"/>
  <c r="E109" i="11"/>
  <c r="S108" i="11"/>
  <c r="U108" i="11" s="1"/>
  <c r="P108" i="11"/>
  <c r="Q108" i="11" s="1"/>
  <c r="L108" i="11"/>
  <c r="M108" i="11" s="1"/>
  <c r="H108" i="11"/>
  <c r="I108" i="11" s="1"/>
  <c r="D108" i="11"/>
  <c r="E108" i="11" s="1"/>
  <c r="S107" i="11"/>
  <c r="U107" i="11" s="1"/>
  <c r="Q107" i="11"/>
  <c r="M107" i="11"/>
  <c r="I107" i="11"/>
  <c r="E107" i="11"/>
  <c r="S94" i="11"/>
  <c r="P94" i="11"/>
  <c r="Q94" i="11" s="1"/>
  <c r="L94" i="11"/>
  <c r="M94" i="11" s="1"/>
  <c r="H94" i="11"/>
  <c r="I94" i="11" s="1"/>
  <c r="D94" i="11"/>
  <c r="T93" i="11"/>
  <c r="S93" i="11"/>
  <c r="Q93" i="11"/>
  <c r="M93" i="11"/>
  <c r="I93" i="11"/>
  <c r="E93" i="11"/>
  <c r="P92" i="11"/>
  <c r="Q92" i="11" s="1"/>
  <c r="L92" i="11"/>
  <c r="M92" i="11" s="1"/>
  <c r="H92" i="11"/>
  <c r="I92" i="11" s="1"/>
  <c r="D92" i="11"/>
  <c r="T91" i="11"/>
  <c r="S91" i="11"/>
  <c r="Q91" i="11"/>
  <c r="M91" i="11"/>
  <c r="I91" i="11"/>
  <c r="E91" i="11"/>
  <c r="S90" i="11"/>
  <c r="P90" i="11"/>
  <c r="Q90" i="11" s="1"/>
  <c r="L90" i="11"/>
  <c r="M90" i="11" s="1"/>
  <c r="H90" i="11"/>
  <c r="I90" i="11" s="1"/>
  <c r="D90" i="11"/>
  <c r="T89" i="11"/>
  <c r="S89" i="11"/>
  <c r="Q89" i="11"/>
  <c r="M89" i="11"/>
  <c r="I89" i="11"/>
  <c r="E89" i="11"/>
  <c r="T82" i="11"/>
  <c r="S82" i="11"/>
  <c r="U82" i="11" s="1"/>
  <c r="Q82" i="11"/>
  <c r="M82" i="11"/>
  <c r="I82" i="11"/>
  <c r="E82" i="11"/>
  <c r="T71" i="11"/>
  <c r="S71" i="11"/>
  <c r="Q71" i="11"/>
  <c r="M71" i="11"/>
  <c r="I71" i="11"/>
  <c r="E71" i="11"/>
  <c r="T70" i="11"/>
  <c r="S70" i="11"/>
  <c r="U70" i="11" s="1"/>
  <c r="Q70" i="11"/>
  <c r="M70" i="11"/>
  <c r="I70" i="11"/>
  <c r="E70" i="11"/>
  <c r="T69" i="11"/>
  <c r="S69" i="11"/>
  <c r="Q69" i="11"/>
  <c r="M69" i="11"/>
  <c r="I69" i="11"/>
  <c r="E69" i="11"/>
  <c r="T62" i="11"/>
  <c r="S62" i="11"/>
  <c r="U62" i="11" s="1"/>
  <c r="Q62" i="11"/>
  <c r="M62" i="11"/>
  <c r="I62" i="11"/>
  <c r="E62" i="11"/>
  <c r="P47" i="11"/>
  <c r="Q47" i="11" s="1"/>
  <c r="L47" i="11"/>
  <c r="M47" i="11" s="1"/>
  <c r="H47" i="11"/>
  <c r="I47" i="11" s="1"/>
  <c r="D47" i="11"/>
  <c r="C47" i="11"/>
  <c r="S47" i="11" s="1"/>
  <c r="T46" i="11"/>
  <c r="S46" i="11"/>
  <c r="Q46" i="11"/>
  <c r="M46" i="11"/>
  <c r="I46" i="11"/>
  <c r="E46" i="11"/>
  <c r="P45" i="11"/>
  <c r="Q45" i="11" s="1"/>
  <c r="L45" i="11"/>
  <c r="M45" i="11" s="1"/>
  <c r="H45" i="11"/>
  <c r="I45" i="11" s="1"/>
  <c r="D45" i="11"/>
  <c r="C45" i="11"/>
  <c r="T44" i="11"/>
  <c r="S44" i="11"/>
  <c r="Q44" i="11"/>
  <c r="M44" i="11"/>
  <c r="I44" i="11"/>
  <c r="E44" i="11"/>
  <c r="P43" i="11"/>
  <c r="Q43" i="11" s="1"/>
  <c r="L43" i="11"/>
  <c r="M43" i="11" s="1"/>
  <c r="H43" i="11"/>
  <c r="I43" i="11" s="1"/>
  <c r="D43" i="11"/>
  <c r="C43" i="11"/>
  <c r="S43" i="11" s="1"/>
  <c r="T42" i="11"/>
  <c r="S42" i="11"/>
  <c r="Q42" i="11"/>
  <c r="M42" i="11"/>
  <c r="I42" i="11"/>
  <c r="E42" i="11"/>
  <c r="P35" i="11"/>
  <c r="Q35" i="11" s="1"/>
  <c r="L35" i="11"/>
  <c r="K35" i="11"/>
  <c r="H35" i="11"/>
  <c r="G35" i="11"/>
  <c r="D35" i="11"/>
  <c r="C35" i="11"/>
  <c r="S35" i="11" s="1"/>
  <c r="T34" i="11"/>
  <c r="S34" i="11"/>
  <c r="U34" i="11" s="1"/>
  <c r="Q34" i="11"/>
  <c r="M34" i="11"/>
  <c r="I34" i="11"/>
  <c r="E34" i="11"/>
  <c r="S18" i="11"/>
  <c r="M18" i="11"/>
  <c r="H18" i="11"/>
  <c r="D18" i="11"/>
  <c r="E18" i="11" s="1"/>
  <c r="T17" i="11"/>
  <c r="S17" i="11"/>
  <c r="M17" i="11"/>
  <c r="I17" i="11"/>
  <c r="E17" i="11"/>
  <c r="S16" i="11"/>
  <c r="L16" i="11"/>
  <c r="M16" i="11" s="1"/>
  <c r="H16" i="11"/>
  <c r="I16" i="11" s="1"/>
  <c r="D16" i="11"/>
  <c r="E16" i="11" s="1"/>
  <c r="T15" i="11"/>
  <c r="S15" i="11"/>
  <c r="U15" i="11" s="1"/>
  <c r="M15" i="11"/>
  <c r="I15" i="11"/>
  <c r="E15" i="11"/>
  <c r="S14" i="11"/>
  <c r="L14" i="11"/>
  <c r="M14" i="11" s="1"/>
  <c r="H14" i="11"/>
  <c r="I14" i="11" s="1"/>
  <c r="D14" i="11"/>
  <c r="T13" i="11"/>
  <c r="S13" i="11"/>
  <c r="U13" i="11" s="1"/>
  <c r="M13" i="11"/>
  <c r="I13" i="11"/>
  <c r="E13" i="11"/>
  <c r="S6" i="11"/>
  <c r="L6" i="11"/>
  <c r="M6" i="11" s="1"/>
  <c r="H6" i="11"/>
  <c r="I6" i="11" s="1"/>
  <c r="D6" i="11"/>
  <c r="T5" i="11"/>
  <c r="S5" i="11"/>
  <c r="M5" i="11"/>
  <c r="I5" i="11"/>
  <c r="U91" i="11" l="1"/>
  <c r="T35" i="11"/>
  <c r="E43" i="11"/>
  <c r="S126" i="11"/>
  <c r="U126" i="11" s="1"/>
  <c r="M35" i="11"/>
  <c r="U42" i="11"/>
  <c r="U44" i="11"/>
  <c r="E45" i="11"/>
  <c r="T47" i="11"/>
  <c r="U89" i="11"/>
  <c r="T92" i="11"/>
  <c r="U92" i="11" s="1"/>
  <c r="U93" i="11"/>
  <c r="E110" i="11"/>
  <c r="T112" i="11"/>
  <c r="U128" i="11"/>
  <c r="U5" i="11"/>
  <c r="T43" i="11"/>
  <c r="U43" i="11" s="1"/>
  <c r="U112" i="11"/>
  <c r="T6" i="11"/>
  <c r="U6" i="11" s="1"/>
  <c r="T14" i="11"/>
  <c r="U14" i="11" s="1"/>
  <c r="T16" i="11"/>
  <c r="U16" i="11" s="1"/>
  <c r="T18" i="11"/>
  <c r="U18" i="11" s="1"/>
  <c r="I35" i="11"/>
  <c r="T45" i="11"/>
  <c r="U46" i="11"/>
  <c r="U69" i="11"/>
  <c r="U71" i="11"/>
  <c r="T94" i="11"/>
  <c r="U94" i="11" s="1"/>
  <c r="T110" i="11"/>
  <c r="S110" i="11"/>
  <c r="E126" i="11"/>
  <c r="U17" i="11"/>
  <c r="E35" i="11"/>
  <c r="T90" i="11"/>
  <c r="U90" i="11" s="1"/>
  <c r="U35" i="11"/>
  <c r="U47" i="11"/>
  <c r="E92" i="11"/>
  <c r="E14" i="11"/>
  <c r="I18" i="11"/>
  <c r="S45" i="11"/>
  <c r="E47" i="11"/>
  <c r="E94" i="11"/>
  <c r="E90" i="11"/>
  <c r="U110" i="11" l="1"/>
  <c r="U45" i="11"/>
  <c r="P127" i="10" l="1"/>
  <c r="Q127" i="10" s="1"/>
  <c r="L127" i="10"/>
  <c r="M127" i="10" s="1"/>
  <c r="H127" i="10"/>
  <c r="I127" i="10" s="1"/>
  <c r="D127" i="10"/>
  <c r="S127" i="10"/>
  <c r="T126" i="10"/>
  <c r="S126" i="10"/>
  <c r="Q126" i="10"/>
  <c r="M126" i="10"/>
  <c r="I126" i="10"/>
  <c r="E126" i="10"/>
  <c r="P125" i="10"/>
  <c r="Q125" i="10" s="1"/>
  <c r="L125" i="10"/>
  <c r="M125" i="10" s="1"/>
  <c r="H125" i="10"/>
  <c r="I125" i="10" s="1"/>
  <c r="D125" i="10"/>
  <c r="T124" i="10"/>
  <c r="S124" i="10"/>
  <c r="Q124" i="10"/>
  <c r="M124" i="10"/>
  <c r="I124" i="10"/>
  <c r="E124" i="10"/>
  <c r="P123" i="10"/>
  <c r="Q123" i="10" s="1"/>
  <c r="L123" i="10"/>
  <c r="M123" i="10" s="1"/>
  <c r="H123" i="10"/>
  <c r="I123" i="10" s="1"/>
  <c r="D123" i="10"/>
  <c r="T122" i="10"/>
  <c r="S122" i="10"/>
  <c r="Q122" i="10"/>
  <c r="M122" i="10"/>
  <c r="I122" i="10"/>
  <c r="E122" i="10"/>
  <c r="T125" i="10" l="1"/>
  <c r="U125" i="10" s="1"/>
  <c r="T127" i="10"/>
  <c r="U127" i="10" s="1"/>
  <c r="T123" i="10"/>
  <c r="E127" i="10"/>
  <c r="U126" i="10"/>
  <c r="U124" i="10"/>
  <c r="U122" i="10"/>
  <c r="E123" i="10"/>
  <c r="S123" i="10"/>
  <c r="E125" i="10"/>
  <c r="Q110" i="10"/>
  <c r="Q109" i="10"/>
  <c r="Q108" i="10"/>
  <c r="Q101" i="10"/>
  <c r="Q55" i="13" s="1"/>
  <c r="M110" i="10"/>
  <c r="M109" i="10"/>
  <c r="M108" i="10"/>
  <c r="M101" i="10"/>
  <c r="M55" i="13" s="1"/>
  <c r="I110" i="10"/>
  <c r="I109" i="10"/>
  <c r="I108" i="10"/>
  <c r="I101" i="10"/>
  <c r="I55" i="13" s="1"/>
  <c r="E110" i="10"/>
  <c r="E109" i="10"/>
  <c r="E108" i="10"/>
  <c r="E101" i="10"/>
  <c r="E55" i="13" s="1"/>
  <c r="Q88" i="10"/>
  <c r="Q86" i="10"/>
  <c r="Q84" i="10"/>
  <c r="Q76" i="10"/>
  <c r="Q31" i="13" s="1"/>
  <c r="M88" i="10"/>
  <c r="M86" i="10"/>
  <c r="M84" i="10"/>
  <c r="E86" i="10"/>
  <c r="E88" i="10"/>
  <c r="M76" i="10"/>
  <c r="M31" i="13" s="1"/>
  <c r="I88" i="10"/>
  <c r="I86" i="10"/>
  <c r="I84" i="10"/>
  <c r="I76" i="10"/>
  <c r="I31" i="13" s="1"/>
  <c r="E84" i="10"/>
  <c r="E76" i="10"/>
  <c r="E31" i="13" s="1"/>
  <c r="I63" i="10"/>
  <c r="I61" i="10"/>
  <c r="I59" i="10"/>
  <c r="I51" i="10"/>
  <c r="I5" i="13" s="1"/>
  <c r="M63" i="10"/>
  <c r="M61" i="10"/>
  <c r="M59" i="10"/>
  <c r="M51" i="10"/>
  <c r="M5" i="13" s="1"/>
  <c r="E63" i="10"/>
  <c r="E61" i="10"/>
  <c r="E59" i="10"/>
  <c r="D52" i="10"/>
  <c r="E52" i="10" l="1"/>
  <c r="E6" i="13" s="1"/>
  <c r="D6" i="13"/>
  <c r="U123" i="10"/>
  <c r="T110" i="10"/>
  <c r="S110" i="10"/>
  <c r="T109" i="10"/>
  <c r="S109" i="10"/>
  <c r="T108" i="10"/>
  <c r="S108" i="10"/>
  <c r="T101" i="10"/>
  <c r="T55" i="13" s="1"/>
  <c r="S101" i="10"/>
  <c r="S55" i="13" s="1"/>
  <c r="L77" i="10"/>
  <c r="L32" i="13" s="1"/>
  <c r="K77" i="10"/>
  <c r="K32" i="13" s="1"/>
  <c r="H77" i="10"/>
  <c r="H32" i="13" s="1"/>
  <c r="G77" i="10"/>
  <c r="G32" i="13" s="1"/>
  <c r="D77" i="10"/>
  <c r="D32" i="13" s="1"/>
  <c r="C77" i="10"/>
  <c r="C89" i="10"/>
  <c r="S89" i="10" s="1"/>
  <c r="C87" i="10"/>
  <c r="C85" i="10"/>
  <c r="D85" i="10"/>
  <c r="D87" i="10"/>
  <c r="D89" i="10"/>
  <c r="S76" i="10"/>
  <c r="S31" i="13" s="1"/>
  <c r="P89" i="10"/>
  <c r="Q89" i="10" s="1"/>
  <c r="P87" i="10"/>
  <c r="Q87" i="10" s="1"/>
  <c r="P85" i="10"/>
  <c r="Q85" i="10" s="1"/>
  <c r="T88" i="10"/>
  <c r="T84" i="10"/>
  <c r="P77" i="10"/>
  <c r="H87" i="10"/>
  <c r="I87" i="10" s="1"/>
  <c r="L89" i="10"/>
  <c r="M89" i="10" s="1"/>
  <c r="H89" i="10"/>
  <c r="I89" i="10" s="1"/>
  <c r="S88" i="10"/>
  <c r="L87" i="10"/>
  <c r="M87" i="10" s="1"/>
  <c r="T86" i="10"/>
  <c r="S86" i="10"/>
  <c r="L85" i="10"/>
  <c r="M85" i="10" s="1"/>
  <c r="H85" i="10"/>
  <c r="I85" i="10" s="1"/>
  <c r="S84" i="10"/>
  <c r="T76" i="10"/>
  <c r="T31" i="13" s="1"/>
  <c r="S64" i="10"/>
  <c r="T63" i="10"/>
  <c r="S63" i="10"/>
  <c r="S62" i="10"/>
  <c r="T61" i="10"/>
  <c r="S61" i="10"/>
  <c r="S60" i="10"/>
  <c r="T59" i="10"/>
  <c r="S59" i="10"/>
  <c r="T51" i="10"/>
  <c r="T5" i="13" s="1"/>
  <c r="S52" i="10"/>
  <c r="S6" i="13" s="1"/>
  <c r="S51" i="10"/>
  <c r="S5" i="13" s="1"/>
  <c r="L52" i="10"/>
  <c r="M64" i="10"/>
  <c r="L62" i="10"/>
  <c r="M62" i="10" s="1"/>
  <c r="L60" i="10"/>
  <c r="M60" i="10" s="1"/>
  <c r="H64" i="10"/>
  <c r="I64" i="10" s="1"/>
  <c r="H62" i="10"/>
  <c r="I62" i="10" s="1"/>
  <c r="H60" i="10"/>
  <c r="I60" i="10" s="1"/>
  <c r="H52" i="10"/>
  <c r="D64" i="10"/>
  <c r="E64" i="10" s="1"/>
  <c r="D60" i="10"/>
  <c r="E60" i="10" s="1"/>
  <c r="D62" i="10"/>
  <c r="E62" i="10" s="1"/>
  <c r="T52" i="10" l="1"/>
  <c r="M52" i="10"/>
  <c r="M6" i="13" s="1"/>
  <c r="L6" i="13"/>
  <c r="Q77" i="10"/>
  <c r="Q32" i="13" s="1"/>
  <c r="P32" i="13"/>
  <c r="I52" i="10"/>
  <c r="I6" i="13" s="1"/>
  <c r="H6" i="13"/>
  <c r="C32" i="13"/>
  <c r="S77" i="10"/>
  <c r="S32" i="13" s="1"/>
  <c r="U84" i="10"/>
  <c r="U59" i="10"/>
  <c r="I77" i="10"/>
  <c r="I32" i="13" s="1"/>
  <c r="U101" i="10"/>
  <c r="U55" i="13" s="1"/>
  <c r="U109" i="10"/>
  <c r="U76" i="10"/>
  <c r="U31" i="13" s="1"/>
  <c r="U63" i="10"/>
  <c r="E77" i="10"/>
  <c r="E32" i="13" s="1"/>
  <c r="M77" i="10"/>
  <c r="M32" i="13" s="1"/>
  <c r="U108" i="10"/>
  <c r="U110" i="10"/>
  <c r="E85" i="10"/>
  <c r="U88" i="10"/>
  <c r="S87" i="10"/>
  <c r="E87" i="10"/>
  <c r="U51" i="10"/>
  <c r="U5" i="13" s="1"/>
  <c r="E89" i="10"/>
  <c r="U61" i="10"/>
  <c r="U86" i="10"/>
  <c r="S85" i="10"/>
  <c r="T89" i="10"/>
  <c r="U89" i="10" s="1"/>
  <c r="T77" i="10"/>
  <c r="T32" i="13" s="1"/>
  <c r="T85" i="10"/>
  <c r="T64" i="10"/>
  <c r="U64" i="10" s="1"/>
  <c r="T87" i="10"/>
  <c r="T60" i="10"/>
  <c r="U60" i="10" s="1"/>
  <c r="T62" i="10"/>
  <c r="U62" i="10" s="1"/>
  <c r="U52" i="10" l="1"/>
  <c r="U6" i="13" s="1"/>
  <c r="T6" i="13"/>
  <c r="U77" i="10"/>
  <c r="U32" i="13" s="1"/>
  <c r="U87" i="10"/>
  <c r="U85" i="10"/>
</calcChain>
</file>

<file path=xl/sharedStrings.xml><?xml version="1.0" encoding="utf-8"?>
<sst xmlns="http://schemas.openxmlformats.org/spreadsheetml/2006/main" count="921" uniqueCount="250">
  <si>
    <t>Year Over Year Growth in Operating Income:</t>
  </si>
  <si>
    <t>Corporate Operations and Other</t>
  </si>
  <si>
    <t>Consolidated Operating Income</t>
  </si>
  <si>
    <t>Currency Impact</t>
  </si>
  <si>
    <t>Percent Change</t>
  </si>
  <si>
    <r>
      <t>Constant Currency Percent Change</t>
    </r>
    <r>
      <rPr>
        <vertAlign val="superscript"/>
        <sz val="10"/>
        <rFont val="Arial"/>
        <family val="2"/>
      </rPr>
      <t>(1)</t>
    </r>
  </si>
  <si>
    <r>
      <t xml:space="preserve">Comparable Earnings Before Interest and Taxes  </t>
    </r>
    <r>
      <rPr>
        <b/>
        <sz val="10"/>
        <rFont val="Arial"/>
        <family val="2"/>
      </rPr>
      <t>(A+B)</t>
    </r>
  </si>
  <si>
    <t>NM</t>
  </si>
  <si>
    <r>
      <t>(1)</t>
    </r>
    <r>
      <rPr>
        <sz val="10"/>
        <rFont val="Arial"/>
        <family val="2"/>
      </rPr>
      <t xml:space="preserve">  May not sum due to rounding as each item is computed independently.</t>
    </r>
  </si>
  <si>
    <t>Q1 '11</t>
  </si>
  <si>
    <t>Q2 '11</t>
  </si>
  <si>
    <t>Q3 '11</t>
  </si>
  <si>
    <t>Q4 '11</t>
  </si>
  <si>
    <t>Q1 '12</t>
  </si>
  <si>
    <t>Q2 '12</t>
  </si>
  <si>
    <t>Q3 '12</t>
  </si>
  <si>
    <t>Q4 '12</t>
  </si>
  <si>
    <t>FY 2012</t>
  </si>
  <si>
    <t>Q1 '13</t>
  </si>
  <si>
    <t>FY 2013</t>
  </si>
  <si>
    <t>Q2 '13</t>
  </si>
  <si>
    <t>Q3 '13</t>
  </si>
  <si>
    <t>Q4 '13</t>
  </si>
  <si>
    <t>Q1 '14</t>
  </si>
  <si>
    <t>FY 2014</t>
  </si>
  <si>
    <t>Q4 '14</t>
  </si>
  <si>
    <t>Q3 '14</t>
  </si>
  <si>
    <t>Q2 '14</t>
  </si>
  <si>
    <t>Wine and Spirits</t>
  </si>
  <si>
    <t>Q1 '15</t>
  </si>
  <si>
    <t>FY 2015</t>
  </si>
  <si>
    <t>Q2 '15</t>
  </si>
  <si>
    <t>Q3 '15</t>
  </si>
  <si>
    <t>Q4 '15</t>
  </si>
  <si>
    <t>Gross Profit</t>
  </si>
  <si>
    <t>Consolidated Gross Profit</t>
  </si>
  <si>
    <t>Year Over Year Growth in Gross Profit:</t>
  </si>
  <si>
    <t xml:space="preserve">Operating Income </t>
  </si>
  <si>
    <t>Q1 '16</t>
  </si>
  <si>
    <t>Q2 '16</t>
  </si>
  <si>
    <t>Q3 '16</t>
  </si>
  <si>
    <t>Q4 '16</t>
  </si>
  <si>
    <t>FY 2016</t>
  </si>
  <si>
    <t>Comparable Adjustments</t>
  </si>
  <si>
    <r>
      <t xml:space="preserve">Wine and Spirits    </t>
    </r>
    <r>
      <rPr>
        <b/>
        <sz val="10"/>
        <rFont val="Arial"/>
        <family val="2"/>
      </rPr>
      <t>(A)</t>
    </r>
  </si>
  <si>
    <r>
      <t xml:space="preserve">Corporate Operations and Other    </t>
    </r>
    <r>
      <rPr>
        <b/>
        <sz val="10"/>
        <rFont val="Arial"/>
        <family val="2"/>
      </rPr>
      <t>(A)</t>
    </r>
  </si>
  <si>
    <t>Q1 '17</t>
  </si>
  <si>
    <t>Q2 '17</t>
  </si>
  <si>
    <t>Q3 '17</t>
  </si>
  <si>
    <t>Q4 '17</t>
  </si>
  <si>
    <t>FY 2017</t>
  </si>
  <si>
    <t>BEER</t>
  </si>
  <si>
    <t>(in millions, branded product, 24-pack, 12-ounce case equivalents)</t>
  </si>
  <si>
    <t>Shipment volume</t>
  </si>
  <si>
    <r>
      <t xml:space="preserve">Organic shipment volume </t>
    </r>
    <r>
      <rPr>
        <vertAlign val="superscript"/>
        <sz val="10"/>
        <rFont val="Arial"/>
        <family val="2"/>
      </rPr>
      <t>(1)</t>
    </r>
  </si>
  <si>
    <t>WINE AND SPIRITS</t>
  </si>
  <si>
    <t>(in millions, branded product, 9-liter case equivalents)</t>
  </si>
  <si>
    <t>U.S. Domestic shipment volume</t>
  </si>
  <si>
    <r>
      <t xml:space="preserve">Organic shipment volume </t>
    </r>
    <r>
      <rPr>
        <vertAlign val="superscript"/>
        <sz val="10"/>
        <rFont val="Arial"/>
        <family val="2"/>
      </rPr>
      <t>(4)</t>
    </r>
  </si>
  <si>
    <r>
      <t xml:space="preserve">U.S. Domestic organic shipment volume </t>
    </r>
    <r>
      <rPr>
        <vertAlign val="superscript"/>
        <sz val="10"/>
        <rFont val="Arial"/>
        <family val="2"/>
      </rPr>
      <t>(4)</t>
    </r>
  </si>
  <si>
    <r>
      <t xml:space="preserve">U.S. Domestic Focus Brands shipment volume </t>
    </r>
    <r>
      <rPr>
        <vertAlign val="superscript"/>
        <sz val="10"/>
        <rFont val="Arial"/>
        <family val="2"/>
      </rPr>
      <t>(5)</t>
    </r>
  </si>
  <si>
    <r>
      <t xml:space="preserve">U.S. Domestic organic Focus Brands shipment volume </t>
    </r>
    <r>
      <rPr>
        <vertAlign val="superscript"/>
        <sz val="10"/>
        <rFont val="Arial"/>
        <family val="2"/>
      </rPr>
      <t>(4) (5)</t>
    </r>
  </si>
  <si>
    <r>
      <t xml:space="preserve">U.S. Domestic depletion volume </t>
    </r>
    <r>
      <rPr>
        <vertAlign val="superscript"/>
        <sz val="10"/>
        <rFont val="Arial"/>
        <family val="2"/>
      </rPr>
      <t>(2) (6)</t>
    </r>
  </si>
  <si>
    <r>
      <t xml:space="preserve">U.S. Domestic Focus Brands depletion volume </t>
    </r>
    <r>
      <rPr>
        <vertAlign val="superscript"/>
        <sz val="10"/>
        <rFont val="Arial"/>
        <family val="2"/>
      </rPr>
      <t>(2) (5) (6)</t>
    </r>
  </si>
  <si>
    <r>
      <t>(2)</t>
    </r>
    <r>
      <rPr>
        <sz val="10"/>
        <rFont val="Arial"/>
        <family val="2"/>
      </rPr>
      <t xml:space="preserve">  Depletions represent distributor shipments of our respective branded products to retail customers, based on third-party data.
</t>
    </r>
  </si>
  <si>
    <r>
      <t>(5)</t>
    </r>
    <r>
      <rPr>
        <sz val="10"/>
        <rFont val="Arial"/>
        <family val="2"/>
      </rPr>
      <t xml:space="preserve">  U.S. Domestic Focus Brands include the following brands:  Black Box, Clos du Bois, Estancia, Franciscan Estate, Inniskillin, Kim Crawford, Mark West, Meiomi, Mount Veeder, Nobilo, Robert Mondavi, Ruffino, Saved, Simi, SVEDKA Vodka, The Dreaming Tree, The Prisoner Brands and Wild Horse.
</t>
    </r>
  </si>
  <si>
    <r>
      <t xml:space="preserve">Organic shipment volume </t>
    </r>
    <r>
      <rPr>
        <vertAlign val="superscript"/>
        <sz val="10"/>
        <rFont val="Arial"/>
        <family val="2"/>
      </rPr>
      <t>(7)</t>
    </r>
  </si>
  <si>
    <r>
      <t>(7)</t>
    </r>
    <r>
      <rPr>
        <sz val="10"/>
        <rFont val="Arial"/>
        <family val="2"/>
      </rPr>
      <t xml:space="preserve">  Includes an adjustment to remove Ballast Point shipment volumes for the period December 16, 2015, through February 29, 2016, included in Q4 'FY16 and 2016.</t>
    </r>
  </si>
  <si>
    <r>
      <t>(8)</t>
    </r>
    <r>
      <rPr>
        <sz val="10"/>
        <rFont val="Arial"/>
        <family val="2"/>
      </rPr>
      <t xml:space="preserve">  Includes depletion of Ballast Point products for the prior comparable period of December 16, 2014, through February 28, 2015, included in Q4 'FY15 and 2015.</t>
    </r>
  </si>
  <si>
    <r>
      <t xml:space="preserve">Organic shipment volume </t>
    </r>
    <r>
      <rPr>
        <vertAlign val="superscript"/>
        <sz val="10"/>
        <rFont val="Arial"/>
        <family val="2"/>
      </rPr>
      <t>(9)</t>
    </r>
  </si>
  <si>
    <r>
      <t xml:space="preserve">U.S. Domestic organic shipment volume </t>
    </r>
    <r>
      <rPr>
        <vertAlign val="superscript"/>
        <sz val="10"/>
        <rFont val="Arial"/>
        <family val="2"/>
      </rPr>
      <t>(9)</t>
    </r>
  </si>
  <si>
    <r>
      <t xml:space="preserve">Depletion volume </t>
    </r>
    <r>
      <rPr>
        <vertAlign val="superscript"/>
        <sz val="10"/>
        <rFont val="Arial"/>
        <family val="2"/>
      </rPr>
      <t>(2) (8)</t>
    </r>
  </si>
  <si>
    <r>
      <t xml:space="preserve">Depletion volume </t>
    </r>
    <r>
      <rPr>
        <vertAlign val="superscript"/>
        <sz val="10"/>
        <rFont val="Arial"/>
        <family val="2"/>
      </rPr>
      <t>(2) (3)</t>
    </r>
  </si>
  <si>
    <r>
      <t>(10)</t>
    </r>
    <r>
      <rPr>
        <sz val="10"/>
        <rFont val="Arial"/>
        <family val="2"/>
      </rPr>
      <t xml:space="preserve">  U.S. Domestic Focus Brands include the following brands:  Black Box, Clos du Bois, Estancia, Franciscan Estate, Inniskillin, Kim Crawford, Mark West, Meiomi, Mount Veeder, Robert Mondavi, Ruffino, Saved, Simi, SVEDKA Vodka, The Dreaming Tree and Wild Horse.</t>
    </r>
  </si>
  <si>
    <r>
      <t xml:space="preserve">U.S. Domestic Focus Brands shipment volume </t>
    </r>
    <r>
      <rPr>
        <vertAlign val="superscript"/>
        <sz val="10"/>
        <rFont val="Arial"/>
        <family val="2"/>
      </rPr>
      <t>(10)</t>
    </r>
  </si>
  <si>
    <r>
      <t xml:space="preserve">U.S. Domestic organic Focus Brands shipment volume </t>
    </r>
    <r>
      <rPr>
        <vertAlign val="superscript"/>
        <sz val="10"/>
        <rFont val="Arial"/>
        <family val="2"/>
      </rPr>
      <t>(9) (10)</t>
    </r>
  </si>
  <si>
    <r>
      <t xml:space="preserve">U.S. Domestic depletion volume </t>
    </r>
    <r>
      <rPr>
        <vertAlign val="superscript"/>
        <sz val="10"/>
        <rFont val="Arial"/>
        <family val="2"/>
      </rPr>
      <t>(2) (11)</t>
    </r>
  </si>
  <si>
    <r>
      <t xml:space="preserve">U.S. Domestic Focus Brands depletion volume </t>
    </r>
    <r>
      <rPr>
        <vertAlign val="superscript"/>
        <sz val="10"/>
        <rFont val="Arial"/>
        <family val="2"/>
      </rPr>
      <t>(2) (10) (11)</t>
    </r>
  </si>
  <si>
    <r>
      <t>(11)</t>
    </r>
    <r>
      <rPr>
        <sz val="10"/>
        <rFont val="Arial"/>
        <family val="2"/>
      </rPr>
      <t xml:space="preserve">  Includes depletion of Meiomi products for the prior comparable period of August 3, 2014, through August 31, 2014, September 1, 2014, through November 30, 2014, December 1, 2014, through February 28, 2015, and the period August 3, 2014, through February 28, 2015, included in Q3 '15, Q4 '15 and 2015, respectively.</t>
    </r>
  </si>
  <si>
    <r>
      <t>(9)</t>
    </r>
    <r>
      <rPr>
        <sz val="10"/>
        <rFont val="Arial"/>
        <family val="2"/>
      </rPr>
      <t xml:space="preserve">  Includes an adjustment to remove Meiomi shipment volumes for the period August 3, 2015, through August 31, 2015, September 1, 2015, through November 30, 2015, December 1, 2015, through February 29, 2016, and the period August 3, 2015, through February 29, 2016, included in Q3 '16, Q4 '16 and 2016, respectively.</t>
    </r>
  </si>
  <si>
    <r>
      <t xml:space="preserve">Depletion volume </t>
    </r>
    <r>
      <rPr>
        <vertAlign val="superscript"/>
        <sz val="10"/>
        <rFont val="Arial"/>
        <family val="2"/>
      </rPr>
      <t>(2)</t>
    </r>
  </si>
  <si>
    <r>
      <t xml:space="preserve">U.S. Domestic Focus Brands shipment volume </t>
    </r>
    <r>
      <rPr>
        <vertAlign val="superscript"/>
        <sz val="10"/>
        <rFont val="Arial"/>
        <family val="2"/>
      </rPr>
      <t>(12)</t>
    </r>
  </si>
  <si>
    <r>
      <t xml:space="preserve">U.S. Domestic depletion volume </t>
    </r>
    <r>
      <rPr>
        <vertAlign val="superscript"/>
        <sz val="10"/>
        <rFont val="Arial"/>
        <family val="2"/>
      </rPr>
      <t>(2)</t>
    </r>
  </si>
  <si>
    <r>
      <t xml:space="preserve">U.S. Domestic Focus Brands depletion volume </t>
    </r>
    <r>
      <rPr>
        <vertAlign val="superscript"/>
        <sz val="10"/>
        <rFont val="Arial"/>
        <family val="2"/>
      </rPr>
      <t>(2) (12)</t>
    </r>
  </si>
  <si>
    <r>
      <t>(12)</t>
    </r>
    <r>
      <rPr>
        <sz val="10"/>
        <rFont val="Arial"/>
        <family val="2"/>
      </rPr>
      <t xml:space="preserve">  U.S. Domestic Focus Brands include the following brands:  Arbor Mist, Blackstone, Black Box, Black Velvet Canadian Whisky, Clos du Bois, Estancia, Franciscan Estate, Inniskillin, Kim Crawford, Mark West, Mount Veeder, Nobilo, Ravenswood, Rex Goliath, Robert Mondavi, Ruffino, Simi, SVEDKA Vodka, Toasted Head and Wild Horse.</t>
    </r>
  </si>
  <si>
    <r>
      <t xml:space="preserve">Organic shipment volume </t>
    </r>
    <r>
      <rPr>
        <vertAlign val="superscript"/>
        <sz val="10"/>
        <rFont val="Arial"/>
        <family val="2"/>
      </rPr>
      <t>(13)</t>
    </r>
  </si>
  <si>
    <r>
      <t xml:space="preserve">U.S. Domestic organic shipment volume </t>
    </r>
    <r>
      <rPr>
        <vertAlign val="superscript"/>
        <sz val="10"/>
        <rFont val="Arial"/>
        <family val="2"/>
      </rPr>
      <t>(13)</t>
    </r>
  </si>
  <si>
    <r>
      <t>(13)</t>
    </r>
    <r>
      <rPr>
        <sz val="10"/>
        <rFont val="Arial"/>
        <family val="2"/>
      </rPr>
      <t xml:space="preserve">  Includes an adjustment to remove Mark West shipment volumes for the period March 1, 2013, through May 31, 2013, June 1, 2013, through July 15, 2013, and the period March 1, 2013, through July 15, 2013, included in Q1 '14, Q2 '14 and 2014, respectively.</t>
    </r>
  </si>
  <si>
    <r>
      <t xml:space="preserve">U.S. Domestic Focus Brands shipment volume </t>
    </r>
    <r>
      <rPr>
        <vertAlign val="superscript"/>
        <sz val="10"/>
        <rFont val="Arial"/>
        <family val="2"/>
      </rPr>
      <t>(14)</t>
    </r>
  </si>
  <si>
    <r>
      <t xml:space="preserve">U.S. Domestic organic Focus Brands shipment volume </t>
    </r>
    <r>
      <rPr>
        <vertAlign val="superscript"/>
        <sz val="10"/>
        <rFont val="Arial"/>
        <family val="2"/>
      </rPr>
      <t>(13) (14)</t>
    </r>
  </si>
  <si>
    <r>
      <t>(14)</t>
    </r>
    <r>
      <rPr>
        <sz val="10"/>
        <rFont val="Arial"/>
        <family val="2"/>
      </rPr>
      <t xml:space="preserve">  U.S. Domestic Focus Brands include the following brands:  Arbor Mist, Blackstone, Black Box, Black Velvet Canadian Whisky, Clos du Bois, Estancia, Franciscan Estate, Inniskillin, Kim Crawford, Mark West, Mount Veeder, Nobilo, Ravenswood, Rex Goliath, Robert Mondavi, Ruffino, Simi, SVEDKA Vodka, Toasted Head and Wild Horse.</t>
    </r>
  </si>
  <si>
    <r>
      <t xml:space="preserve">U.S. Domestic depletion volume </t>
    </r>
    <r>
      <rPr>
        <vertAlign val="superscript"/>
        <sz val="10"/>
        <rFont val="Arial"/>
        <family val="2"/>
      </rPr>
      <t>(2) (15)</t>
    </r>
  </si>
  <si>
    <r>
      <t xml:space="preserve">U.S. Domestic Focus Brands depletion volume </t>
    </r>
    <r>
      <rPr>
        <vertAlign val="superscript"/>
        <sz val="10"/>
        <rFont val="Arial"/>
        <family val="2"/>
      </rPr>
      <t>(2) (14) (15)</t>
    </r>
  </si>
  <si>
    <r>
      <t>(15)</t>
    </r>
    <r>
      <rPr>
        <sz val="10"/>
        <rFont val="Arial"/>
        <family val="2"/>
      </rPr>
      <t xml:space="preserve">  Includes depletion of Mark West products for the prior comparable period of March 1, 2012, through May 31, 2012, June 1, 2012, through July 15, 2012, and the period March 1, 2012, through July 15, 2012, included in Q1 '13, Q2 '13 and 2013, respectively.</t>
    </r>
  </si>
  <si>
    <r>
      <t>(16)</t>
    </r>
    <r>
      <rPr>
        <sz val="10"/>
        <rFont val="Arial"/>
        <family val="2"/>
      </rPr>
      <t xml:space="preserve">  Includes an adjustment to remove Ruffino shipment volumes for the period March 1, 2012, through May 31, 2012, June 1, 2012, through August 31, 2012, September 1, 2012, through November 30, 2012 and the period March 1, 2012, through November 30, 2012, included in Q1 '13, Q2 '13, Q3 '13 and 2013, respectively.</t>
    </r>
  </si>
  <si>
    <r>
      <t xml:space="preserve">Organic shipment volume </t>
    </r>
    <r>
      <rPr>
        <vertAlign val="superscript"/>
        <sz val="10"/>
        <rFont val="Arial"/>
        <family val="2"/>
      </rPr>
      <t>(16)</t>
    </r>
  </si>
  <si>
    <r>
      <t xml:space="preserve">U.S. Domestic organic shipment volume </t>
    </r>
    <r>
      <rPr>
        <vertAlign val="superscript"/>
        <sz val="10"/>
        <rFont val="Arial"/>
        <family val="2"/>
      </rPr>
      <t>(16)</t>
    </r>
  </si>
  <si>
    <r>
      <t xml:space="preserve">U.S. Domestic Focus Brands shipment volume </t>
    </r>
    <r>
      <rPr>
        <vertAlign val="superscript"/>
        <sz val="10"/>
        <rFont val="Arial"/>
        <family val="2"/>
      </rPr>
      <t>(17)</t>
    </r>
  </si>
  <si>
    <r>
      <t xml:space="preserve">U.S. Domestic Focus Brands depletion volume </t>
    </r>
    <r>
      <rPr>
        <vertAlign val="superscript"/>
        <sz val="10"/>
        <rFont val="Arial"/>
        <family val="2"/>
      </rPr>
      <t>(2) (17) (18)</t>
    </r>
  </si>
  <si>
    <r>
      <t xml:space="preserve">U.S. Domestic depletion volume </t>
    </r>
    <r>
      <rPr>
        <vertAlign val="superscript"/>
        <sz val="10"/>
        <rFont val="Arial"/>
        <family val="2"/>
      </rPr>
      <t>(2) (18)</t>
    </r>
  </si>
  <si>
    <r>
      <t>(18)</t>
    </r>
    <r>
      <rPr>
        <sz val="10"/>
        <rFont val="Arial"/>
        <family val="2"/>
      </rPr>
      <t xml:space="preserve">  Includes depletion of Ruffino products for the prior comparable period of March 1, 2011, through May 31, 2011, June 1, 2011, through August 31, 2011, September 1, 2011, through November 30, 2011 and the period March 1, 2011, through November 30, 2011, included in Q1 '12, Q2 '12, Q3 '12 and 2012, respectively.</t>
    </r>
  </si>
  <si>
    <r>
      <t xml:space="preserve">U.S. Domestic organic Focus Brands shipment volume </t>
    </r>
    <r>
      <rPr>
        <vertAlign val="superscript"/>
        <sz val="10"/>
        <rFont val="Arial"/>
        <family val="2"/>
      </rPr>
      <t>(16) (17)</t>
    </r>
  </si>
  <si>
    <t>North American Shipment volume</t>
  </si>
  <si>
    <r>
      <t xml:space="preserve">North American Organic shipment volume </t>
    </r>
    <r>
      <rPr>
        <vertAlign val="superscript"/>
        <sz val="10"/>
        <rFont val="Arial"/>
        <family val="2"/>
      </rPr>
      <t>(19)</t>
    </r>
  </si>
  <si>
    <r>
      <t xml:space="preserve">U.S. Domestic Focus Brands shipment volume </t>
    </r>
    <r>
      <rPr>
        <vertAlign val="superscript"/>
        <sz val="10"/>
        <rFont val="Arial"/>
        <family val="2"/>
      </rPr>
      <t>(20)</t>
    </r>
  </si>
  <si>
    <r>
      <t>(19)</t>
    </r>
    <r>
      <rPr>
        <sz val="10"/>
        <rFont val="Arial"/>
        <family val="2"/>
      </rPr>
      <t xml:space="preserve">  Current period organic shipment volume includes an adjustment for Ruffino shipment volumes for the respective period since date of acquisition, if applicable.  Prior period organic shipment volume includes an adjustment for shipment volumes for CWNA and CWAE that were eliminated as intercompany shipment volumes prior to the divestiture of the Australian and U.K. business.  Subsequent to the divestiture, these shipment volumes are now recorded as third party shipment volumes.  Accordingly, the prior period intercompany shipment volumes are added back to the prior period reported shipment volumes for comparison purposes.</t>
    </r>
  </si>
  <si>
    <r>
      <t>(20)</t>
    </r>
    <r>
      <rPr>
        <sz val="10"/>
        <rFont val="Arial"/>
        <family val="2"/>
      </rPr>
      <t xml:space="preserve">  U.S. Focus Brands include the following brands:  Robert Mondavi, Clos du Bois, SVEDKA Vodka, Blackstone, Estancia, Arbor Mist, Black Velvet Canadian Whisky, Toasted Head, Simi, Black Box, Ravenswood, Rex Goliath, Kim Crawford, Franciscan Estate, Wild Horse, Ruffino, Nobilo, Mount Veeder and Inniskillin.</t>
    </r>
  </si>
  <si>
    <r>
      <t xml:space="preserve">U.S. Domestic Focus Brands depletion volume </t>
    </r>
    <r>
      <rPr>
        <vertAlign val="superscript"/>
        <sz val="10"/>
        <rFont val="Arial"/>
        <family val="2"/>
      </rPr>
      <t>(2) (20)</t>
    </r>
  </si>
  <si>
    <r>
      <t>(17)</t>
    </r>
    <r>
      <rPr>
        <sz val="10"/>
        <rFont val="Arial"/>
        <family val="2"/>
      </rPr>
      <t xml:space="preserve">  U.S. Focus Brands include the following brands:  Robert Mondavi, SVEDKA Vodka, Clos du Bois, Estancia, Black Box, Arbor Mist, Blackstone, Rex Goliath, Simi, Black Velvet Canadian Whisky, Toasted Head, Mark West, Ravenswood, Franciscan Estate, Ruffino, Wild Horse, Kim Crawford, Mount Veeder, Nobilo and Inniskillin.</t>
    </r>
  </si>
  <si>
    <r>
      <t xml:space="preserve">Corporate Operations and Other    </t>
    </r>
    <r>
      <rPr>
        <b/>
        <sz val="10"/>
        <rFont val="Arial"/>
        <family val="2"/>
      </rPr>
      <t>(B)</t>
    </r>
  </si>
  <si>
    <r>
      <t>(1)</t>
    </r>
    <r>
      <rPr>
        <sz val="10"/>
        <rFont val="Arial"/>
        <family val="2"/>
      </rPr>
      <t xml:space="preserve">  Includes an adjustment to remove Ballast Point shipment volumes for the periods March 1, 2016, through May 31, 2016, June 1, 2016, through August 31, 2016, September 1, 2016, through November 30, 2016, and the period March 1, 2016, through November 30, 2016, included in Q1 '17, Q2 '17, Q3 '17 and 2017, respectively.
</t>
    </r>
  </si>
  <si>
    <r>
      <t>(3)</t>
    </r>
    <r>
      <rPr>
        <sz val="10"/>
        <rFont val="Arial"/>
        <family val="2"/>
      </rPr>
      <t xml:space="preserve">  Includes depletion of Ballast Point products for the prior comparable periods March 1, 2015, through May 31, 2015, June 1, 2015, through August 31, 2015, September 1, 2015, through November 30, 2015, and the period March 1, 2015, through November 30, 2015, included in Q1 '16, Q2 '16, Q3 '16 and 2016, respectively.</t>
    </r>
  </si>
  <si>
    <r>
      <t>(4)</t>
    </r>
    <r>
      <rPr>
        <sz val="10"/>
        <rFont val="Arial"/>
        <family val="2"/>
      </rPr>
      <t xml:space="preserve">  Includes an adjustment to remove:
◦Meiomi shipment volumes for the periods March 1, 2016, through May 31, 2016, June 1, 2016, through August 2, 2016, and the period March 1, 2016, through August 2, 2016, included in Q1 '17, Q2 '17 and 2017, respectively;
◦Prisoner shipment volumes for the periods April 29, 2016, through May 31, 2016, June 1, 2016, through August 31, 2016, September 1, 2016, through November 30, 2016, and the period April 29, 2016, through November 30, 2016, included in Q1 '17, Q2 '17, Q3 '17 and 2017, respectively; and
◦High West shipment volumes for the period October 14, 2016, through November 30, 2016, and Charles Smith shipment volumes for the period October 19, 2016, through November 30, 2016, included in Q3 '17 and 2017.
</t>
    </r>
  </si>
  <si>
    <r>
      <t>(6)</t>
    </r>
    <r>
      <rPr>
        <sz val="10"/>
        <rFont val="Arial"/>
        <family val="2"/>
      </rPr>
      <t xml:space="preserve">  Includes depletion of:
◦Meiomi products for the prior comparable periods March 1, 2015, through May 31, 2015, June 1, 2015, through August 2, 2015, and the period March 1, 2015, through August 2, 2015, included in Q1 '16, Q2 '16 and 2016, respectively;
◦Prisoner products for the prior comparable periods April 29, 2015, through May 31, 2015, June 1, 2015, through August 31, 2015, September 1, 2015, through November 30, 2015, and the period April 29, 2015, through November 30, 2015, included in Q1 '16, Q2 '16, Q3 '16 and 2016, respectively; and
◦High West products for the prior comparable period October 14, 2015, through November 30, 2015, and Charles Smith shipment volumes for the period October 19, 2015, through November 30, 2015, included in Q3 '16 and 2016.</t>
    </r>
  </si>
  <si>
    <r>
      <t xml:space="preserve">Shipment volume </t>
    </r>
    <r>
      <rPr>
        <vertAlign val="superscript"/>
        <sz val="10"/>
        <rFont val="Arial"/>
        <family val="2"/>
      </rPr>
      <t>(1)</t>
    </r>
  </si>
  <si>
    <r>
      <t xml:space="preserve">U.S. Domestic Focus Brands shipment volume </t>
    </r>
    <r>
      <rPr>
        <vertAlign val="superscript"/>
        <sz val="10"/>
        <rFont val="Arial"/>
        <family val="2"/>
      </rPr>
      <t>(6)</t>
    </r>
  </si>
  <si>
    <r>
      <t>(1)</t>
    </r>
    <r>
      <rPr>
        <sz val="10"/>
        <rFont val="Arial"/>
        <family val="2"/>
      </rPr>
      <t xml:space="preserve">  Beer shipment and depletion volumes were restated to correct 7 oz. conversion for the periods Q1 '17, Q2 '17, Q3 '17, 2016, 2015 and 2014.</t>
    </r>
  </si>
  <si>
    <t>Less: Meiomi</t>
  </si>
  <si>
    <t>Less: Ballast Point</t>
  </si>
  <si>
    <t>Less: Prisoner</t>
  </si>
  <si>
    <t>Less: October Wine and Spirits Acquisitions</t>
  </si>
  <si>
    <t>Less: Beer Business Acquisition</t>
  </si>
  <si>
    <t>Less:  Mark West</t>
  </si>
  <si>
    <t>Less:  Beer Business Acquisition</t>
  </si>
  <si>
    <t>Organic shipment volume</t>
  </si>
  <si>
    <t>U.S. Domestic organic shipment volume</t>
  </si>
  <si>
    <r>
      <t xml:space="preserve">U.S. Domestic organic Focus Brands shipment volume </t>
    </r>
    <r>
      <rPr>
        <vertAlign val="superscript"/>
        <sz val="10"/>
        <rFont val="Arial"/>
        <family val="2"/>
      </rPr>
      <t>(6)</t>
    </r>
  </si>
  <si>
    <r>
      <t xml:space="preserve">Depletion volume </t>
    </r>
    <r>
      <rPr>
        <vertAlign val="superscript"/>
        <sz val="10"/>
        <rFont val="Arial"/>
        <family val="2"/>
      </rPr>
      <t>(1)</t>
    </r>
    <r>
      <rPr>
        <sz val="10"/>
        <rFont val="Arial"/>
        <family val="2"/>
      </rPr>
      <t xml:space="preserve"> </t>
    </r>
    <r>
      <rPr>
        <vertAlign val="superscript"/>
        <sz val="10"/>
        <rFont val="Arial"/>
        <family val="2"/>
      </rPr>
      <t>(2)</t>
    </r>
  </si>
  <si>
    <r>
      <t xml:space="preserve">U.S. Domestic Focus Brands shipment volume </t>
    </r>
    <r>
      <rPr>
        <vertAlign val="superscript"/>
        <sz val="10"/>
        <rFont val="Arial"/>
        <family val="2"/>
      </rPr>
      <t>(3)</t>
    </r>
  </si>
  <si>
    <r>
      <t xml:space="preserve">U.S. Domestic organic Focus Brands shipment volume </t>
    </r>
    <r>
      <rPr>
        <vertAlign val="superscript"/>
        <sz val="10"/>
        <rFont val="Arial"/>
        <family val="2"/>
      </rPr>
      <t>(3)</t>
    </r>
  </si>
  <si>
    <r>
      <t xml:space="preserve">U.S. Domestic Focus Brands depletion volume </t>
    </r>
    <r>
      <rPr>
        <vertAlign val="superscript"/>
        <sz val="10"/>
        <rFont val="Arial"/>
        <family val="2"/>
      </rPr>
      <t>(2) (3)</t>
    </r>
  </si>
  <si>
    <r>
      <t>(3)</t>
    </r>
    <r>
      <rPr>
        <sz val="10"/>
        <rFont val="Arial"/>
        <family val="2"/>
      </rPr>
      <t xml:space="preserve">  U.S. Domestic Focus Brands include the following brands:  Black Box, Clos du Bois, Estancia, Franciscan Estate, Inniskillin, Kim Crawford, Mark West, Meiomi, Mount Veeder, Nobilo, Robert Mondavi, Ruffino, Saved, Simi, SVEDKA Vodka, The Dreaming Tree, The Prisoner Brands and Wild Horse.
</t>
    </r>
  </si>
  <si>
    <r>
      <t>(4)</t>
    </r>
    <r>
      <rPr>
        <sz val="10"/>
        <rFont val="Arial"/>
        <family val="2"/>
      </rPr>
      <t xml:space="preserve">  U.S. Domestic Focus Brands include the following brands:  Black Box, Clos du Bois, Estancia, Franciscan Estate, Inniskillin, Kim Crawford, Mark West, Meiomi, Mount Veeder, Robert Mondavi, Ruffino, Saved, Simi, SVEDKA Vodka, The Dreaming Tree and Wild Horse.</t>
    </r>
  </si>
  <si>
    <r>
      <t xml:space="preserve">Depletion volume </t>
    </r>
    <r>
      <rPr>
        <vertAlign val="superscript"/>
        <sz val="10"/>
        <rFont val="Arial"/>
        <family val="2"/>
      </rPr>
      <t>(1) (2)</t>
    </r>
  </si>
  <si>
    <r>
      <t xml:space="preserve">U.S. Domestic Focus Brands shipment volume </t>
    </r>
    <r>
      <rPr>
        <vertAlign val="superscript"/>
        <sz val="10"/>
        <rFont val="Arial"/>
        <family val="2"/>
      </rPr>
      <t>(4)</t>
    </r>
  </si>
  <si>
    <r>
      <t xml:space="preserve">U.S. Domestic organic Focus Brands shipment volume </t>
    </r>
    <r>
      <rPr>
        <vertAlign val="superscript"/>
        <sz val="10"/>
        <rFont val="Arial"/>
        <family val="2"/>
      </rPr>
      <t>(4)</t>
    </r>
  </si>
  <si>
    <r>
      <t xml:space="preserve">U.S. Domestic Focus Brands depletion volume </t>
    </r>
    <r>
      <rPr>
        <vertAlign val="superscript"/>
        <sz val="10"/>
        <rFont val="Arial"/>
        <family val="2"/>
      </rPr>
      <t>(2) (4)</t>
    </r>
  </si>
  <si>
    <r>
      <t>(5)</t>
    </r>
    <r>
      <rPr>
        <sz val="10"/>
        <rFont val="Arial"/>
        <family val="2"/>
      </rPr>
      <t xml:space="preserve">  U.S. Domestic Focus Brands include the following brands:  Arbor Mist, Blackstone, Black Box, Black Velvet Canadian Whisky, Clos du Bois, Estancia, Franciscan Estate, Inniskillin, Kim Crawford, Mark West, Mount Veeder, Nobilo, Ravenswood, Rex Goliath, Robert Mondavi, Ruffino, Simi, SVEDKA Vodka, Toasted Head and Wild Horse.</t>
    </r>
  </si>
  <si>
    <r>
      <t xml:space="preserve">U.S. Domestic Focus Brands depletion volume </t>
    </r>
    <r>
      <rPr>
        <vertAlign val="superscript"/>
        <sz val="10"/>
        <rFont val="Arial"/>
        <family val="2"/>
      </rPr>
      <t>(2) (5)</t>
    </r>
  </si>
  <si>
    <r>
      <t>(6)</t>
    </r>
    <r>
      <rPr>
        <sz val="10"/>
        <rFont val="Arial"/>
        <family val="2"/>
      </rPr>
      <t xml:space="preserve">  U.S. Domestic Focus Brands include the following brands:  Arbor Mist, Blackstone, Black Box, Black Velvet Canadian Whisky, Clos du Bois, Estancia, Franciscan Estate, Inniskillin, Kim Crawford, Mark West, Mount Veeder, Nobilo, Ravenswood, Rex Goliath, Robert Mondavi, Ruffino, Simi, SVEDKA Vodka, Toasted Head and Wild Horse.</t>
    </r>
  </si>
  <si>
    <r>
      <t xml:space="preserve">U.S. Domestic Focus Brands depletion volume </t>
    </r>
    <r>
      <rPr>
        <vertAlign val="superscript"/>
        <sz val="10"/>
        <rFont val="Arial"/>
        <family val="2"/>
      </rPr>
      <t>(2) (6)</t>
    </r>
  </si>
  <si>
    <r>
      <t>(7)</t>
    </r>
    <r>
      <rPr>
        <sz val="10"/>
        <rFont val="Arial"/>
        <family val="2"/>
      </rPr>
      <t xml:space="preserve">  U.S. Focus Brands include the following brands:  Robert Mondavi, SVEDKA Vodka, Clos du Bois, Estancia, Black Box, Arbor Mist, Blackstone, Rex Goliath, Simi, Black Velvet Canadian Whisky, Toasted Head, Mark West, Ravenswood, Franciscan Estate, Ruffino, Wild Horse, Kim Crawford, Mount Veeder, Nobilo and Inniskillin.</t>
    </r>
  </si>
  <si>
    <r>
      <t xml:space="preserve">U.S. Domestic Focus Brands shipment volume </t>
    </r>
    <r>
      <rPr>
        <vertAlign val="superscript"/>
        <sz val="10"/>
        <rFont val="Arial"/>
        <family val="2"/>
      </rPr>
      <t>(7)</t>
    </r>
  </si>
  <si>
    <r>
      <t xml:space="preserve">U.S. Domestic organic Focus Brands shipment volume </t>
    </r>
    <r>
      <rPr>
        <vertAlign val="superscript"/>
        <sz val="10"/>
        <rFont val="Arial"/>
        <family val="2"/>
      </rPr>
      <t>(7)</t>
    </r>
  </si>
  <si>
    <r>
      <t xml:space="preserve">U.S. Domestic Focus Brands depletion volume </t>
    </r>
    <r>
      <rPr>
        <vertAlign val="superscript"/>
        <sz val="10"/>
        <rFont val="Arial"/>
        <family val="2"/>
      </rPr>
      <t>(2) (7)</t>
    </r>
  </si>
  <si>
    <r>
      <t>(8)</t>
    </r>
    <r>
      <rPr>
        <sz val="10"/>
        <rFont val="Arial"/>
        <family val="2"/>
      </rPr>
      <t xml:space="preserve">  U.S. Focus Brands include the following brands:  Robert Mondavi, Clos du Bois, SVEDKA Vodka, Blackstone, Estancia, Arbor Mist, Black Velvet Canadian Whisky, Toasted Head, Simi, Black Box, Ravenswood, Rex Goliath, Kim Crawford, Franciscan Estate, Wild Horse, Ruffino, Nobilo, Mount Veeder and Inniskillin.</t>
    </r>
  </si>
  <si>
    <t>North American Organic shipment volume</t>
  </si>
  <si>
    <r>
      <t xml:space="preserve">U.S. Domestic Focus Brands shipment volume </t>
    </r>
    <r>
      <rPr>
        <vertAlign val="superscript"/>
        <sz val="10"/>
        <rFont val="Arial"/>
        <family val="2"/>
      </rPr>
      <t>(8)</t>
    </r>
  </si>
  <si>
    <r>
      <t xml:space="preserve">U.S. Domestic Focus Brands depletion volume </t>
    </r>
    <r>
      <rPr>
        <vertAlign val="superscript"/>
        <sz val="10"/>
        <rFont val="Arial"/>
        <family val="2"/>
      </rPr>
      <t>(2) (8)</t>
    </r>
  </si>
  <si>
    <t>Less: Canadian Divestiture</t>
  </si>
  <si>
    <t>Spirits</t>
  </si>
  <si>
    <t>Fiscal Year 2014</t>
  </si>
  <si>
    <t>Fiscal Year 2015</t>
  </si>
  <si>
    <t>Fiscal Year 2016</t>
  </si>
  <si>
    <t>Fiscal Year 2017</t>
  </si>
  <si>
    <t>Fiscal Year</t>
  </si>
  <si>
    <t>First Quarter</t>
  </si>
  <si>
    <t>Second Quarter</t>
  </si>
  <si>
    <t>Third Quarter</t>
  </si>
  <si>
    <t>Fourth Quarter</t>
  </si>
  <si>
    <t>Fiscal 
Year</t>
  </si>
  <si>
    <t>U.S. Domestic depletion volume</t>
  </si>
  <si>
    <r>
      <t>U.S. Domestic Focus Brands depletion volume</t>
    </r>
    <r>
      <rPr>
        <vertAlign val="superscript"/>
        <sz val="10"/>
        <rFont val="Arial"/>
        <family val="2"/>
      </rPr>
      <t xml:space="preserve"> (5)</t>
    </r>
  </si>
  <si>
    <t>Change</t>
  </si>
  <si>
    <t xml:space="preserve">Percent </t>
  </si>
  <si>
    <t>NM = Not Meaningful</t>
  </si>
  <si>
    <t>Depletion volume</t>
  </si>
  <si>
    <t>Business Segment Information</t>
  </si>
  <si>
    <t>Organic and Constant Currency</t>
  </si>
  <si>
    <t>Transaction</t>
  </si>
  <si>
    <t>Segment</t>
  </si>
  <si>
    <t>Date of Transaction</t>
  </si>
  <si>
    <t>Organic Adjustment Period</t>
  </si>
  <si>
    <t>Acquisition</t>
  </si>
  <si>
    <t>Ruffino</t>
  </si>
  <si>
    <t>October 5, 2011 – October 4, 2012</t>
  </si>
  <si>
    <t>Mark West</t>
  </si>
  <si>
    <t>July 16, 2012 – July 15, 2013</t>
  </si>
  <si>
    <t>Beer Business</t>
  </si>
  <si>
    <t>Beer</t>
  </si>
  <si>
    <t>June 7, 2013 – June 6, 2014</t>
  </si>
  <si>
    <t>Meiomi</t>
  </si>
  <si>
    <t>August 3, 2015 – August 2, 2016</t>
  </si>
  <si>
    <t>Ballast Point</t>
  </si>
  <si>
    <t>December 16, 2015 – December 15, 2016</t>
  </si>
  <si>
    <t>Prisoner</t>
  </si>
  <si>
    <t>April 29, 2016 – April 28, 2017</t>
  </si>
  <si>
    <t>October 14, 2016 – October 13, 2017</t>
  </si>
  <si>
    <t>October 19, 2016 – October 18, 2017</t>
  </si>
  <si>
    <t>Divestiture</t>
  </si>
  <si>
    <t>Canadian business</t>
  </si>
  <si>
    <r>
      <t xml:space="preserve">High West </t>
    </r>
    <r>
      <rPr>
        <vertAlign val="superscript"/>
        <sz val="10"/>
        <rFont val="Arial"/>
        <family val="2"/>
      </rPr>
      <t>(1)</t>
    </r>
  </si>
  <si>
    <r>
      <t xml:space="preserve">Charles Smith </t>
    </r>
    <r>
      <rPr>
        <vertAlign val="superscript"/>
        <sz val="10"/>
        <rFont val="Arial"/>
        <family val="2"/>
      </rPr>
      <t>(1)</t>
    </r>
  </si>
  <si>
    <t>Depletions</t>
  </si>
  <si>
    <t>October 5, 2010 – October 4, 2011</t>
  </si>
  <si>
    <t>July 16, 2011 – July 15, 2012</t>
  </si>
  <si>
    <t>June 7, 2012 – June 6, 2013</t>
  </si>
  <si>
    <t>August 3, 2014 – August 2, 2015</t>
  </si>
  <si>
    <t>December 16, 2014 – December 15, 2015</t>
  </si>
  <si>
    <t>April 29, 2015 – April 28, 2016</t>
  </si>
  <si>
    <t>October 14, 2015 – October 13, 2016</t>
  </si>
  <si>
    <t>October 19, 2015 – October 18, 2016</t>
  </si>
  <si>
    <r>
      <t xml:space="preserve">N/A </t>
    </r>
    <r>
      <rPr>
        <vertAlign val="superscript"/>
        <sz val="10"/>
        <rFont val="Arial"/>
        <family val="2"/>
      </rPr>
      <t>(2)</t>
    </r>
  </si>
  <si>
    <r>
      <t xml:space="preserve">(2)  </t>
    </r>
    <r>
      <rPr>
        <sz val="10"/>
        <rFont val="Arial"/>
        <family val="2"/>
      </rPr>
      <t>Depletion data is only available for product sold domestically in the U.S.</t>
    </r>
  </si>
  <si>
    <t>Fiscal Year 2018</t>
  </si>
  <si>
    <r>
      <t xml:space="preserve">U.S. Domestic Focus Brands depletion volume </t>
    </r>
    <r>
      <rPr>
        <vertAlign val="superscript"/>
        <sz val="10"/>
        <rFont val="Arial"/>
        <family val="2"/>
      </rPr>
      <t>(3)</t>
    </r>
  </si>
  <si>
    <r>
      <t>U.S. Domestic Focus Brands depletion volume</t>
    </r>
    <r>
      <rPr>
        <vertAlign val="superscript"/>
        <sz val="10"/>
        <rFont val="Arial"/>
        <family val="2"/>
      </rPr>
      <t xml:space="preserve"> (6)</t>
    </r>
  </si>
  <si>
    <t>Wine</t>
  </si>
  <si>
    <t>December 17, 2015 – December 16, 2016</t>
  </si>
  <si>
    <r>
      <rPr>
        <vertAlign val="superscript"/>
        <sz val="10"/>
        <color theme="1"/>
        <rFont val="Arial"/>
        <family val="2"/>
      </rPr>
      <t>(1)</t>
    </r>
    <r>
      <rPr>
        <sz val="10"/>
        <color theme="1"/>
        <rFont val="Arial"/>
        <family val="2"/>
      </rPr>
      <t xml:space="preserve">  Collectively, the October Wine and Spirits Acquisitions</t>
    </r>
  </si>
  <si>
    <t>Income (Loss) from Unconsolidated Investments</t>
  </si>
  <si>
    <r>
      <t xml:space="preserve">Wine and Spirits    </t>
    </r>
    <r>
      <rPr>
        <b/>
        <sz val="10"/>
        <rFont val="Arial"/>
        <family val="2"/>
      </rPr>
      <t>(B)</t>
    </r>
  </si>
  <si>
    <t>Fiscal Year 2019</t>
  </si>
  <si>
    <t>Organic Net sales</t>
  </si>
  <si>
    <t>Wine and Spirits Net sales</t>
  </si>
  <si>
    <r>
      <t xml:space="preserve">U.S. Domestic Focus Brands shipment volume </t>
    </r>
    <r>
      <rPr>
        <vertAlign val="superscript"/>
        <sz val="10"/>
        <rFont val="Arial"/>
        <family val="2"/>
      </rPr>
      <t>(1)</t>
    </r>
  </si>
  <si>
    <r>
      <t xml:space="preserve">U.S. Domestic Focus Brands depletion volume </t>
    </r>
    <r>
      <rPr>
        <vertAlign val="superscript"/>
        <sz val="10"/>
        <rFont val="Arial"/>
        <family val="2"/>
      </rPr>
      <t>(1)</t>
    </r>
  </si>
  <si>
    <r>
      <t>BEER</t>
    </r>
    <r>
      <rPr>
        <sz val="10"/>
        <rFont val="Arial"/>
        <family val="2"/>
      </rPr>
      <t xml:space="preserve"> </t>
    </r>
  </si>
  <si>
    <t xml:space="preserve">The Company's internal management financial reporting consists of two business divisions:  (i)  Beer and (ii)  Wine and Spirits, and the Company reports its operating results in three segments:  (i)  Beer, (ii)  Wine and Spirits, and (iii)  Corporate Operations and Other.  In the Beer segment, the Company's portfolio consists of high-end imported and craft beer brands.  In the Wine and Spirits segment, the Company sells a large number of wine brands across all categories – table wine, sparkling wine and dessert wine – and across all price points – popular, premium and luxury categories, primarily within the $5 to $25 price range at U.S. retail – complemented by certain premium spirits brands.  The Corporate Operations and Other segment consists of general costs that are applicable to the consolidated group and are therefore not allocated to the other reportable segments, including costs of executive management, corporate development, corporate finance, human resources, internal audit, investor relations, legal, public relations and information technology.  The business segments reflect how the Company's operations are managed, how resources are allocated, how operating performance is evaluated by senior management and the structure of the Company's internal financial reporting.
In addition, management excludes items that affect comparability (“Comparable Adjustments”) from its evaluation of the results of each operating segment as these Comparable Adjustments are not reflective of core operations of the segments.  Segment operating performance and segment management compensation are evaluated based upon core segment operating income (loss).
</t>
  </si>
  <si>
    <t>For periods of acquisition, the Company defines organic as current period reported less products of acquired businesses reported for the current period, as appropriate.  For periods of divestiture, the Company defines organic as prior period reported less products of divested businesses reported for the prior period, as appropriate.  The Company provides organic net sales and organic shipment volumes, and historically provided percentage change in constant currency net sales (which excludes the impact of year-over-year currency exchange rate fluctuations), because the Company uses this information in monitoring and evaluating the underlying business trends of its core operations.  In addition, the Company believes this information provides investors valuable insight on underlying business trends and results in order to evaluate year-over-year financial performance.</t>
  </si>
  <si>
    <t>Depletions represent distributor shipments of the Company's respective branded products to retail customers, based on third-party data.  For periods of acquisition, depletion volume includes depletion of products of acquired businesses for the prior comparable period, as appropriate.  For periods of divestiture, depletion volume excludes depletion of products of divested businesses for the prior comparable period, as appropriate.</t>
  </si>
  <si>
    <t>Consolidated Income from Unconsolidated Investments</t>
  </si>
  <si>
    <t>Net Sales</t>
  </si>
  <si>
    <t>Consolidated Net Sales</t>
  </si>
  <si>
    <t>Year Over Year Growth in Net Sales:</t>
  </si>
  <si>
    <t>Gross Profit as a Percent of Net Sales:</t>
  </si>
  <si>
    <t>Operating Income as a Percent of Net Sales:</t>
  </si>
  <si>
    <t>Beer Net Sales</t>
  </si>
  <si>
    <t>Wine and Spirits Net Sales</t>
  </si>
  <si>
    <t>Consolidated Organic Net Sales</t>
  </si>
  <si>
    <t>Beer Organic Net Sales</t>
  </si>
  <si>
    <t>Wine and Spirits Organic Net Sales</t>
  </si>
  <si>
    <t>Consolidated Income (Loss) from Unconsolidated Investments</t>
  </si>
  <si>
    <r>
      <rPr>
        <vertAlign val="superscript"/>
        <sz val="10"/>
        <rFont val="Arial"/>
        <family val="2"/>
      </rPr>
      <t>(1)</t>
    </r>
    <r>
      <rPr>
        <sz val="10"/>
        <rFont val="Arial"/>
        <family val="2"/>
      </rPr>
      <t xml:space="preserve">  U.S. Domestic Focus Brands include the following brands and/or portfolios of brands:  7 Moons, Black Box, Casa Noble, Clos du Bois, Franciscan, High West, Kim Crawford, Mark West, Meiomi, Mount Veeder, Nobilo, Ravage, Robert Mondavi, Ruffino, Schrader, Simi, SVEDKA Vodka, The Dreaming Tree and the Charles Smith and Prisoner portfolios of brands.</t>
    </r>
    <r>
      <rPr>
        <sz val="10"/>
        <color rgb="FFFF0000"/>
        <rFont val="Arial"/>
        <family val="2"/>
      </rPr>
      <t xml:space="preserve">
</t>
    </r>
  </si>
  <si>
    <r>
      <t>Beer</t>
    </r>
    <r>
      <rPr>
        <vertAlign val="superscript"/>
        <sz val="10"/>
        <rFont val="Arial"/>
        <family val="2"/>
      </rPr>
      <t xml:space="preserve">    </t>
    </r>
    <r>
      <rPr>
        <b/>
        <sz val="10"/>
        <rFont val="Arial"/>
        <family val="2"/>
      </rPr>
      <t>(A)</t>
    </r>
  </si>
  <si>
    <r>
      <t xml:space="preserve">Beer    </t>
    </r>
    <r>
      <rPr>
        <b/>
        <sz val="10"/>
        <rFont val="Arial"/>
        <family val="2"/>
      </rPr>
      <t>(B)</t>
    </r>
  </si>
  <si>
    <r>
      <rPr>
        <vertAlign val="superscript"/>
        <sz val="10"/>
        <color theme="1"/>
        <rFont val="Arial"/>
        <family val="2"/>
      </rPr>
      <t>(1)</t>
    </r>
    <r>
      <rPr>
        <sz val="10"/>
        <color theme="1"/>
        <rFont val="Arial"/>
        <family val="2"/>
      </rPr>
      <t xml:space="preserve"> Effective March 1, 2018, we adopted the FASB amended guidance regarding the recognition of revenue from contracts with customers using the retrospective application method. Accordingly, financial information for fiscal year 2017 and the interim and annual periods of fiscal 2018 presented herein has been adjusted to reflect the adoption of this amended guidance. Annual and interim periods prior to fiscal 2017, including interim periods for fiscal 2017, have not been adjusted to reflect the adoption of this amended guidance as the impact is not deemed material. </t>
    </r>
  </si>
  <si>
    <r>
      <rPr>
        <vertAlign val="superscript"/>
        <sz val="10"/>
        <color theme="1"/>
        <rFont val="Arial"/>
        <family val="2"/>
      </rPr>
      <t>(1)</t>
    </r>
    <r>
      <rPr>
        <sz val="10"/>
        <color theme="1"/>
        <rFont val="Arial"/>
        <family val="2"/>
      </rPr>
      <t xml:space="preserve"> Effective March 1, 2018, we adopted the FASB amended guidance regarding the recognition of revenue from contracts with customers using the retrospective application method. Financial information for the historical annual and interim periods presented herein are as previously reported and have not been adjusted to reflect the adoption of this amended guidance</t>
    </r>
  </si>
  <si>
    <r>
      <rPr>
        <vertAlign val="superscript"/>
        <sz val="10"/>
        <rFont val="Arial"/>
        <family val="2"/>
      </rPr>
      <t>(2)</t>
    </r>
    <r>
      <rPr>
        <sz val="10"/>
        <rFont val="Arial"/>
        <family val="2"/>
      </rPr>
      <t xml:space="preserve"> Prior to the acquisition of our import beer business in June 2013, we had a 50% equity interest in Crown Imports, which was accounted for under the equity method of accounting.  Additionally, prior to the acquisition, Crown Imports was a reportable segment.</t>
    </r>
  </si>
  <si>
    <r>
      <t xml:space="preserve">Beer </t>
    </r>
    <r>
      <rPr>
        <vertAlign val="superscript"/>
        <sz val="10"/>
        <rFont val="Arial"/>
        <family val="2"/>
      </rPr>
      <t>(2)</t>
    </r>
  </si>
  <si>
    <r>
      <t xml:space="preserve">Consolidation and Eliminations </t>
    </r>
    <r>
      <rPr>
        <vertAlign val="superscript"/>
        <sz val="10"/>
        <rFont val="Arial"/>
        <family val="2"/>
      </rPr>
      <t>(2)</t>
    </r>
  </si>
  <si>
    <r>
      <t xml:space="preserve">Consolidation and Eliminations </t>
    </r>
    <r>
      <rPr>
        <vertAlign val="superscript"/>
        <sz val="10"/>
        <rFont val="Arial"/>
        <family val="2"/>
      </rPr>
      <t xml:space="preserve">(2)    </t>
    </r>
    <r>
      <rPr>
        <b/>
        <sz val="10"/>
        <rFont val="Arial"/>
        <family val="2"/>
      </rPr>
      <t>(A)</t>
    </r>
  </si>
  <si>
    <r>
      <t xml:space="preserve">Crown Imports </t>
    </r>
    <r>
      <rPr>
        <vertAlign val="superscript"/>
        <sz val="10"/>
        <rFont val="Arial"/>
        <family val="2"/>
      </rPr>
      <t>(2)</t>
    </r>
    <r>
      <rPr>
        <sz val="10"/>
        <rFont val="Arial"/>
        <family val="2"/>
      </rPr>
      <t xml:space="preserve">    </t>
    </r>
    <r>
      <rPr>
        <b/>
        <sz val="10"/>
        <rFont val="Arial"/>
        <family val="2"/>
      </rPr>
      <t>(B)</t>
    </r>
  </si>
  <si>
    <t xml:space="preserve">Effective March 1, 2018, we adopted the FASB amended guidance regarding the recognition of revenue from contracts with customers using the retrospective application method. Accordingly, financial information for the interim and annual periods of fiscal 2018 presented in the above Fiscal Year 2019 analysis has been adjusted to reflect the adoption of this amended guidance. For the interim and annual periods presented below for the Fiscal Year 2018, Fiscal Year 2017, Fiscal Year 2016, Fiscal Year 2015 and Fiscal Year 2014 analyses, financial information has not been adjusted to reflect the adoption of this amended guidance as it is not deemed material.
</t>
  </si>
  <si>
    <r>
      <t>(2)</t>
    </r>
    <r>
      <rPr>
        <sz val="10"/>
        <rFont val="Arial"/>
        <family val="2"/>
      </rPr>
      <t xml:space="preserve">  U.S. Domestic Focus Brands include the following brands:  7 Moons, Black Box, Casa Noble, Clos du Bois, Estancia, Franciscan, High West, Kim Crawford, Kung Fu Girl, Mark West, Meiomi, Mount Veeder, Nobilo, Ravage, Robert Mondavi, Ruffino, Simi, SVEDKA Vodka, The Dreaming Tree, The Prisoner and The Velvet Devil.
</t>
    </r>
  </si>
  <si>
    <r>
      <t>U.S. Domestic Focus Brands depletion volume</t>
    </r>
    <r>
      <rPr>
        <vertAlign val="superscript"/>
        <sz val="10"/>
        <rFont val="Arial"/>
        <family val="2"/>
      </rPr>
      <t xml:space="preserve"> (4)</t>
    </r>
  </si>
  <si>
    <r>
      <t xml:space="preserve">U.S. Domestic Focus Brands shipment volume </t>
    </r>
    <r>
      <rPr>
        <vertAlign val="superscript"/>
        <sz val="10"/>
        <rFont val="Arial"/>
        <family val="2"/>
      </rPr>
      <t>(2)</t>
    </r>
  </si>
  <si>
    <r>
      <t xml:space="preserve">U.S. Domestic organic Focus Brands shipment volume </t>
    </r>
    <r>
      <rPr>
        <vertAlign val="superscript"/>
        <sz val="10"/>
        <rFont val="Arial"/>
        <family val="2"/>
      </rPr>
      <t>(2)</t>
    </r>
  </si>
  <si>
    <r>
      <t xml:space="preserve">U.S. Domestic Focus Brands depletion volume </t>
    </r>
    <r>
      <rPr>
        <vertAlign val="superscript"/>
        <sz val="10"/>
        <rFont val="Arial"/>
        <family val="2"/>
      </rPr>
      <t>(2)</t>
    </r>
  </si>
  <si>
    <r>
      <t xml:space="preserve">Beer </t>
    </r>
    <r>
      <rPr>
        <vertAlign val="superscript"/>
        <sz val="10"/>
        <rFont val="Arial"/>
        <family val="2"/>
      </rPr>
      <t xml:space="preserve">(2)    </t>
    </r>
    <r>
      <rPr>
        <b/>
        <sz val="10"/>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</si>
</sst>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_);_(* \(#,##0\);_(* &quot;-&quot;???_);_(@_)"/>
    <numFmt numFmtId="167" formatCode="0.0%"/>
    <numFmt numFmtId="168" formatCode="_(&quot;$&quot;* #,##0.0_);_(&quot;$&quot;* \(#,##0.0\);_(&quot;$&quot;* &quot;-&quot;??_);_(@_)"/>
    <numFmt numFmtId="169" formatCode="_(&quot;$&quot;* #,##0_);_(&quot;$&quot;* \(#,##0\);_(&quot;$&quot;* &quot;-&quot;??_);_(@_)"/>
    <numFmt numFmtId="170" formatCode="0.0%;\(0.0%\)"/>
    <numFmt numFmtId="171" formatCode="_(&quot;$&quot;* #,##0.0_);_(&quot;$&quot;* \(#,##0.0\);_(&quot;$&quot;* &quot;-&quot;_);_(@_)"/>
    <numFmt numFmtId="172" formatCode="_(&quot;$&quot;* #,##0.0_);_(&quot;$&quot;* \(#,##0.0\);_(&quot;$&quot;* &quot;-&quot;???_);_(@_)"/>
    <numFmt numFmtId="173" formatCode="[$-409]mmmm\ d\,\ yyyy;@"/>
    <numFmt numFmtId="174" formatCode="0%;\(0%\)"/>
    <numFmt numFmtId="175" formatCode="_(* #,##0%_);_(* \(#,##0%\);_(* &quot;-&quot;_??_);_(@_)"/>
    <numFmt numFmtId="176" formatCode="_(* #,##0.0_);_(* \(#,##0.0\);_(* &quot;-&quot;???_);_(@_)"/>
    <numFmt numFmtId="177" formatCode="_(* #,##0.0_);_(* \(#,##0.0\);_(* &quot;-&quot;?_);_(@_)"/>
    <numFmt numFmtId="178" formatCode="_(&quot;$&quot;* #,##0.0_);_(&quot;$&quot;* \(#,##0.0\);_(&quot;$&quot;* &quot;-&quot;?_);_(@_)"/>
    <numFmt numFmtId="179" formatCode="_(* #,##0.0%_);_(* \(#,##0.0%\);_(* &quot;-&quot;_??_);_(@_)"/>
    <numFmt numFmtId="180" formatCode="_(* #,##0%_);_(* \(#,##0%\);_(* &quot;-&quot;???_);_(@_)"/>
    <numFmt numFmtId="181" formatCode="_(* #,##0.0%_);_(* \(#,##0.0%\);_(* &quot;-&quot;???_);_(@_)"/>
  </numFmts>
  <fonts count="15" x14ac:knownFonts="1">
    <font>
      <sz val="10"/>
      <name val="Arial"/>
    </font>
    <font>
      <sz val="10"/>
      <name val="Arial"/>
      <family val="2"/>
    </font>
    <font>
      <sz val="10"/>
      <name val="Arial"/>
      <family val="2"/>
    </font>
    <font>
      <sz val="8"/>
      <name val="Arial"/>
      <family val="2"/>
    </font>
    <font>
      <sz val="9"/>
      <name val="Arial"/>
      <family val="2"/>
    </font>
    <font>
      <b/>
      <sz val="10"/>
      <name val="Arial"/>
      <family val="2"/>
    </font>
    <font>
      <u val="singleAccounting"/>
      <sz val="10"/>
      <name val="Arial"/>
      <family val="2"/>
    </font>
    <font>
      <u val="doubleAccounting"/>
      <sz val="10"/>
      <name val="Arial"/>
      <family val="2"/>
    </font>
    <font>
      <vertAlign val="superscript"/>
      <sz val="10"/>
      <name val="Arial"/>
      <family val="2"/>
    </font>
    <font>
      <sz val="10"/>
      <color theme="1"/>
      <name val="Arial"/>
      <family val="2"/>
    </font>
    <font>
      <b/>
      <sz val="10"/>
      <color theme="1"/>
      <name val="Arial"/>
      <family val="2"/>
    </font>
    <font>
      <b/>
      <i/>
      <sz val="10"/>
      <name val="Arial"/>
      <family val="2"/>
    </font>
    <font>
      <vertAlign val="superscript"/>
      <sz val="10"/>
      <color theme="1"/>
      <name val="Arial"/>
      <family val="2"/>
    </font>
    <font>
      <vertAlign val="superscript"/>
      <sz val="10"/>
      <color rgb="FFFF0000"/>
      <name val="Arial"/>
      <family val="2"/>
    </font>
    <font>
      <sz val="10"/>
      <color rgb="FFFF0000"/>
      <name val="Arial"/>
      <family val="2"/>
    </font>
  </fonts>
  <fills count="7">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420">
    <xf numFmtId="0" fontId="0" fillId="0" borderId="0" xfId="0"/>
    <xf numFmtId="41" fontId="2" fillId="0" borderId="0" xfId="0" applyNumberFormat="1" applyFont="1" applyBorder="1"/>
    <xf numFmtId="42" fontId="2" fillId="0" borderId="0" xfId="0" applyNumberFormat="1" applyFont="1" applyBorder="1"/>
    <xf numFmtId="42" fontId="2" fillId="0" borderId="0" xfId="0" applyNumberFormat="1" applyFont="1" applyFill="1" applyBorder="1"/>
    <xf numFmtId="0" fontId="2" fillId="0" borderId="0" xfId="0" applyFont="1" applyBorder="1"/>
    <xf numFmtId="0" fontId="5" fillId="0" borderId="0" xfId="0" applyFont="1" applyBorder="1"/>
    <xf numFmtId="0" fontId="4" fillId="0" borderId="0" xfId="0" applyFont="1" applyBorder="1"/>
    <xf numFmtId="0" fontId="2" fillId="0" borderId="0" xfId="0" applyFont="1" applyFill="1" applyBorder="1"/>
    <xf numFmtId="0" fontId="5" fillId="0" borderId="0" xfId="0" applyFont="1"/>
    <xf numFmtId="0" fontId="0" fillId="0" borderId="0" xfId="0" applyAlignment="1">
      <alignment horizontal="left"/>
    </xf>
    <xf numFmtId="167" fontId="2" fillId="0" borderId="0" xfId="3" applyNumberFormat="1" applyFont="1" applyFill="1" applyBorder="1"/>
    <xf numFmtId="170" fontId="2" fillId="2" borderId="0" xfId="3" applyNumberFormat="1" applyFont="1" applyFill="1" applyBorder="1"/>
    <xf numFmtId="0" fontId="2" fillId="0" borderId="0" xfId="0" applyFont="1" applyFill="1"/>
    <xf numFmtId="166" fontId="6" fillId="0" borderId="0" xfId="1" applyNumberFormat="1" applyFont="1" applyFill="1" applyBorder="1" applyAlignment="1"/>
    <xf numFmtId="169" fontId="7" fillId="0" borderId="0" xfId="2" applyNumberFormat="1" applyFont="1" applyFill="1"/>
    <xf numFmtId="167" fontId="2" fillId="0" borderId="0" xfId="3" applyNumberFormat="1" applyFont="1" applyFill="1"/>
    <xf numFmtId="0" fontId="2" fillId="0" borderId="0" xfId="0" applyFont="1" applyFill="1" applyAlignment="1"/>
    <xf numFmtId="173" fontId="6" fillId="0" borderId="0" xfId="0" applyNumberFormat="1" applyFont="1" applyFill="1" applyAlignment="1">
      <alignment horizontal="center" wrapText="1"/>
    </xf>
    <xf numFmtId="173" fontId="2" fillId="0" borderId="0" xfId="0" applyNumberFormat="1" applyFont="1" applyFill="1" applyAlignment="1">
      <alignment horizontal="center" wrapText="1"/>
    </xf>
    <xf numFmtId="169" fontId="7" fillId="0" borderId="0" xfId="2" applyNumberFormat="1" applyFont="1" applyFill="1" applyBorder="1"/>
    <xf numFmtId="0" fontId="5" fillId="0" borderId="3" xfId="0" applyFont="1" applyFill="1" applyBorder="1" applyAlignment="1">
      <alignment horizontal="left" wrapText="1"/>
    </xf>
    <xf numFmtId="0" fontId="2" fillId="0" borderId="4" xfId="0" applyNumberFormat="1" applyFont="1" applyFill="1" applyBorder="1" applyAlignment="1">
      <alignment horizontal="center" wrapText="1"/>
    </xf>
    <xf numFmtId="174" fontId="2" fillId="0" borderId="0" xfId="3" applyNumberFormat="1" applyFont="1" applyFill="1"/>
    <xf numFmtId="172" fontId="2" fillId="2" borderId="2" xfId="2" applyNumberFormat="1" applyFont="1" applyFill="1" applyBorder="1"/>
    <xf numFmtId="168" fontId="2" fillId="0" borderId="0" xfId="2" applyNumberFormat="1" applyFont="1" applyFill="1" applyBorder="1"/>
    <xf numFmtId="164" fontId="2" fillId="2" borderId="0" xfId="1" applyNumberFormat="1" applyFont="1" applyFill="1" applyBorder="1"/>
    <xf numFmtId="172" fontId="2" fillId="0" borderId="2" xfId="2" applyNumberFormat="1" applyFont="1" applyFill="1" applyBorder="1"/>
    <xf numFmtId="0" fontId="2" fillId="0" borderId="0" xfId="0" applyNumberFormat="1" applyFont="1" applyBorder="1"/>
    <xf numFmtId="0" fontId="5" fillId="0" borderId="0" xfId="0" applyNumberFormat="1" applyFont="1" applyBorder="1"/>
    <xf numFmtId="170" fontId="2" fillId="0" borderId="0" xfId="3" applyNumberFormat="1" applyFont="1" applyFill="1" applyBorder="1"/>
    <xf numFmtId="164" fontId="2" fillId="0" borderId="1" xfId="1" applyNumberFormat="1" applyFont="1" applyFill="1" applyBorder="1"/>
    <xf numFmtId="164" fontId="2" fillId="0" borderId="0" xfId="1" applyNumberFormat="1" applyFont="1" applyFill="1" applyBorder="1"/>
    <xf numFmtId="175" fontId="2" fillId="2" borderId="0" xfId="3" applyNumberFormat="1" applyFont="1" applyFill="1"/>
    <xf numFmtId="175" fontId="2" fillId="0" borderId="0" xfId="3" applyNumberFormat="1" applyFont="1" applyFill="1"/>
    <xf numFmtId="0" fontId="2" fillId="0" borderId="0" xfId="0" applyNumberFormat="1" applyFont="1" applyFill="1" applyAlignment="1">
      <alignment vertical="center"/>
    </xf>
    <xf numFmtId="175" fontId="1" fillId="0" borderId="0" xfId="3" applyNumberFormat="1" applyFont="1" applyFill="1"/>
    <xf numFmtId="0" fontId="5" fillId="0" borderId="0" xfId="0" applyFont="1" applyFill="1" applyAlignment="1">
      <alignment horizontal="justify" vertical="justify" readingOrder="1"/>
    </xf>
    <xf numFmtId="177" fontId="2" fillId="0" borderId="0" xfId="0" applyNumberFormat="1" applyFont="1" applyBorder="1"/>
    <xf numFmtId="177" fontId="2" fillId="2" borderId="0" xfId="0" applyNumberFormat="1" applyFont="1" applyFill="1" applyBorder="1"/>
    <xf numFmtId="0" fontId="1" fillId="0" borderId="0" xfId="0" applyFont="1" applyFill="1" applyBorder="1"/>
    <xf numFmtId="178" fontId="1" fillId="0" borderId="0" xfId="0" applyNumberFormat="1" applyFont="1" applyFill="1" applyBorder="1"/>
    <xf numFmtId="0" fontId="1" fillId="0" borderId="0" xfId="0" applyFont="1" applyBorder="1"/>
    <xf numFmtId="177" fontId="1" fillId="0" borderId="0" xfId="0" applyNumberFormat="1" applyFont="1" applyFill="1" applyBorder="1"/>
    <xf numFmtId="0" fontId="1" fillId="0" borderId="0" xfId="0" quotePrefix="1" applyFont="1" applyFill="1" applyAlignment="1">
      <alignment vertical="justify" readingOrder="1"/>
    </xf>
    <xf numFmtId="172" fontId="1" fillId="0" borderId="0" xfId="0" applyNumberFormat="1" applyFont="1" applyBorder="1"/>
    <xf numFmtId="164" fontId="1" fillId="0" borderId="1" xfId="1" applyNumberFormat="1" applyFont="1" applyBorder="1"/>
    <xf numFmtId="172" fontId="1" fillId="0" borderId="2" xfId="2" applyNumberFormat="1" applyFont="1" applyBorder="1"/>
    <xf numFmtId="164" fontId="1" fillId="0" borderId="1" xfId="1" applyNumberFormat="1" applyFont="1" applyFill="1" applyBorder="1"/>
    <xf numFmtId="164" fontId="1" fillId="0" borderId="0" xfId="1" applyNumberFormat="1" applyFont="1" applyFill="1" applyBorder="1"/>
    <xf numFmtId="42" fontId="1" fillId="0" borderId="0" xfId="0" applyNumberFormat="1" applyFont="1" applyBorder="1"/>
    <xf numFmtId="0" fontId="1" fillId="0" borderId="0" xfId="0" applyFont="1" applyFill="1" applyAlignment="1">
      <alignment horizontal="left" vertical="center" wrapText="1" indent="1"/>
    </xf>
    <xf numFmtId="0" fontId="1" fillId="0" borderId="4" xfId="0" applyNumberFormat="1" applyFont="1" applyFill="1" applyBorder="1" applyAlignment="1">
      <alignment horizontal="center" wrapText="1"/>
    </xf>
    <xf numFmtId="180" fontId="4" fillId="0" borderId="0" xfId="3" applyNumberFormat="1" applyFont="1" applyFill="1" applyAlignment="1">
      <alignment horizontal="right"/>
    </xf>
    <xf numFmtId="178" fontId="1" fillId="0" borderId="0" xfId="0" applyNumberFormat="1" applyFont="1" applyBorder="1"/>
    <xf numFmtId="174" fontId="1" fillId="0" borderId="0" xfId="3" applyNumberFormat="1" applyFont="1" applyFill="1" applyBorder="1"/>
    <xf numFmtId="41" fontId="1" fillId="0" borderId="0" xfId="0" applyNumberFormat="1" applyFont="1" applyBorder="1"/>
    <xf numFmtId="179" fontId="1" fillId="0" borderId="0" xfId="3" applyNumberFormat="1" applyFont="1" applyFill="1" applyAlignment="1">
      <alignment horizontal="right"/>
    </xf>
    <xf numFmtId="174" fontId="1" fillId="2" borderId="0" xfId="3" applyNumberFormat="1" applyFont="1" applyFill="1" applyBorder="1"/>
    <xf numFmtId="178" fontId="1" fillId="3" borderId="0" xfId="0" applyNumberFormat="1" applyFont="1" applyFill="1" applyBorder="1"/>
    <xf numFmtId="164" fontId="1" fillId="3" borderId="0" xfId="1" applyNumberFormat="1" applyFont="1" applyFill="1" applyBorder="1"/>
    <xf numFmtId="172" fontId="1" fillId="3" borderId="2" xfId="2" applyNumberFormat="1" applyFont="1" applyFill="1" applyBorder="1"/>
    <xf numFmtId="172" fontId="1" fillId="3" borderId="0" xfId="0" applyNumberFormat="1" applyFont="1" applyFill="1" applyBorder="1"/>
    <xf numFmtId="164" fontId="1" fillId="3" borderId="1" xfId="1" applyNumberFormat="1" applyFont="1" applyFill="1" applyBorder="1"/>
    <xf numFmtId="42" fontId="1" fillId="3" borderId="0" xfId="0" applyNumberFormat="1" applyFont="1" applyFill="1" applyBorder="1"/>
    <xf numFmtId="171" fontId="1" fillId="3" borderId="0" xfId="0" applyNumberFormat="1" applyFont="1" applyFill="1" applyBorder="1"/>
    <xf numFmtId="176" fontId="1" fillId="3" borderId="0" xfId="1" applyNumberFormat="1" applyFont="1" applyFill="1" applyBorder="1"/>
    <xf numFmtId="42" fontId="1" fillId="2" borderId="0" xfId="0" applyNumberFormat="1" applyFont="1" applyFill="1" applyBorder="1"/>
    <xf numFmtId="41" fontId="1" fillId="2" borderId="0" xfId="0" applyNumberFormat="1" applyFont="1" applyFill="1" applyBorder="1"/>
    <xf numFmtId="170" fontId="1" fillId="2" borderId="0" xfId="3" applyNumberFormat="1" applyFont="1" applyFill="1" applyBorder="1"/>
    <xf numFmtId="164" fontId="1" fillId="0" borderId="0" xfId="1" applyNumberFormat="1" applyFont="1" applyBorder="1"/>
    <xf numFmtId="179" fontId="1" fillId="3" borderId="0" xfId="3" applyNumberFormat="1" applyFont="1" applyFill="1" applyAlignment="1">
      <alignment horizontal="right"/>
    </xf>
    <xf numFmtId="0" fontId="1" fillId="0" borderId="0" xfId="0" applyFont="1"/>
    <xf numFmtId="177" fontId="2" fillId="2" borderId="1" xfId="0" applyNumberFormat="1" applyFont="1" applyFill="1" applyBorder="1"/>
    <xf numFmtId="175" fontId="1" fillId="3" borderId="0" xfId="3" applyNumberFormat="1" applyFont="1" applyFill="1"/>
    <xf numFmtId="0" fontId="1" fillId="0" borderId="0" xfId="0" applyFont="1" applyAlignment="1">
      <alignment horizontal="left" indent="1"/>
    </xf>
    <xf numFmtId="0" fontId="1" fillId="0" borderId="0" xfId="0" applyFont="1" applyAlignment="1">
      <alignment horizontal="left"/>
    </xf>
    <xf numFmtId="0" fontId="1" fillId="0" borderId="0" xfId="0" applyNumberFormat="1" applyFont="1" applyBorder="1"/>
    <xf numFmtId="175" fontId="1" fillId="3" borderId="0" xfId="3" applyNumberFormat="1" applyFont="1" applyFill="1" applyAlignment="1">
      <alignment horizontal="right"/>
    </xf>
    <xf numFmtId="168" fontId="2" fillId="3" borderId="0" xfId="2" applyNumberFormat="1" applyFont="1" applyFill="1" applyBorder="1"/>
    <xf numFmtId="0" fontId="1" fillId="0" borderId="0" xfId="0" applyFont="1" applyAlignment="1">
      <alignment horizontal="left" indent="2"/>
    </xf>
    <xf numFmtId="0" fontId="8" fillId="0" borderId="0" xfId="1" quotePrefix="1" applyNumberFormat="1" applyFont="1" applyFill="1" applyAlignment="1">
      <alignment vertical="center"/>
    </xf>
    <xf numFmtId="0" fontId="8" fillId="0" borderId="0" xfId="0" applyNumberFormat="1" applyFont="1" applyFill="1" applyBorder="1" applyAlignment="1">
      <alignment vertical="top" wrapText="1"/>
    </xf>
    <xf numFmtId="172" fontId="2" fillId="0" borderId="5" xfId="2" applyNumberFormat="1" applyFont="1" applyFill="1" applyBorder="1"/>
    <xf numFmtId="44" fontId="1" fillId="0" borderId="0" xfId="2" applyFont="1" applyFill="1" applyBorder="1"/>
    <xf numFmtId="44" fontId="1" fillId="3" borderId="0" xfId="2" applyFont="1" applyFill="1" applyBorder="1"/>
    <xf numFmtId="42" fontId="1" fillId="0" borderId="0" xfId="0" applyNumberFormat="1" applyFont="1" applyFill="1" applyBorder="1"/>
    <xf numFmtId="0" fontId="5" fillId="0" borderId="0" xfId="0" quotePrefix="1" applyFont="1" applyFill="1" applyAlignment="1">
      <alignment vertical="justify" readingOrder="1"/>
    </xf>
    <xf numFmtId="0" fontId="1" fillId="0" borderId="0" xfId="0" applyNumberFormat="1" applyFont="1" applyFill="1" applyBorder="1"/>
    <xf numFmtId="0" fontId="1" fillId="0" borderId="0" xfId="0" applyFont="1" applyFill="1" applyAlignment="1">
      <alignment horizontal="left"/>
    </xf>
    <xf numFmtId="0" fontId="1" fillId="0" borderId="0" xfId="0" applyFont="1" applyBorder="1" applyAlignment="1"/>
    <xf numFmtId="0" fontId="1" fillId="0" borderId="0" xfId="0" applyFont="1" applyFill="1" applyBorder="1" applyAlignment="1">
      <alignment horizontal="left" vertical="center" wrapText="1" indent="1"/>
    </xf>
    <xf numFmtId="180" fontId="4" fillId="0" borderId="0" xfId="3" applyNumberFormat="1" applyFont="1" applyFill="1" applyBorder="1" applyAlignment="1">
      <alignment horizontal="right"/>
    </xf>
    <xf numFmtId="175" fontId="2" fillId="2" borderId="0" xfId="3" applyNumberFormat="1" applyFont="1" applyFill="1" applyBorder="1"/>
    <xf numFmtId="0" fontId="1" fillId="0" borderId="0" xfId="0" applyNumberFormat="1" applyFont="1" applyBorder="1" applyAlignment="1">
      <alignment horizontal="left" indent="1"/>
    </xf>
    <xf numFmtId="177" fontId="2" fillId="0" borderId="0" xfId="2" applyNumberFormat="1" applyFont="1" applyFill="1" applyBorder="1"/>
    <xf numFmtId="178" fontId="2" fillId="0" borderId="0" xfId="2" applyNumberFormat="1" applyFont="1" applyFill="1" applyBorder="1"/>
    <xf numFmtId="178" fontId="2" fillId="2" borderId="0" xfId="2" applyNumberFormat="1" applyFont="1" applyFill="1" applyBorder="1"/>
    <xf numFmtId="177" fontId="2" fillId="2" borderId="0" xfId="2" applyNumberFormat="1" applyFont="1" applyFill="1" applyBorder="1"/>
    <xf numFmtId="175" fontId="5" fillId="0" borderId="0" xfId="3" applyNumberFormat="1" applyFont="1" applyFill="1"/>
    <xf numFmtId="172" fontId="1" fillId="0" borderId="2" xfId="2" applyNumberFormat="1" applyFont="1" applyFill="1" applyBorder="1"/>
    <xf numFmtId="172" fontId="1" fillId="0" borderId="5" xfId="2" applyNumberFormat="1" applyFont="1" applyFill="1" applyBorder="1"/>
    <xf numFmtId="170" fontId="1" fillId="0" borderId="0" xfId="3" applyNumberFormat="1" applyFont="1" applyFill="1" applyBorder="1"/>
    <xf numFmtId="0" fontId="2" fillId="0" borderId="0" xfId="0" applyFont="1" applyFill="1" applyAlignment="1">
      <alignment wrapText="1"/>
    </xf>
    <xf numFmtId="0" fontId="1" fillId="0" borderId="0" xfId="0" applyFont="1" applyFill="1" applyAlignment="1">
      <alignment horizontal="justify" vertical="justify" readingOrder="1"/>
    </xf>
    <xf numFmtId="181" fontId="4" fillId="0" borderId="0" xfId="3" applyNumberFormat="1" applyFont="1" applyFill="1" applyAlignment="1">
      <alignment horizontal="right"/>
    </xf>
    <xf numFmtId="179" fontId="2" fillId="2" borderId="0" xfId="3" applyNumberFormat="1" applyFont="1" applyFill="1"/>
    <xf numFmtId="181" fontId="4" fillId="4" borderId="0" xfId="3" applyNumberFormat="1" applyFont="1" applyFill="1" applyAlignment="1">
      <alignment horizontal="right"/>
    </xf>
    <xf numFmtId="179" fontId="1" fillId="2" borderId="0" xfId="3" applyNumberFormat="1" applyFont="1" applyFill="1"/>
    <xf numFmtId="0" fontId="8" fillId="0" borderId="0" xfId="0" quotePrefix="1" applyNumberFormat="1" applyFont="1" applyFill="1" applyAlignment="1">
      <alignment vertical="center"/>
    </xf>
    <xf numFmtId="0" fontId="1" fillId="0" borderId="0" xfId="0" applyFont="1" applyFill="1" applyAlignment="1">
      <alignment wrapText="1"/>
    </xf>
    <xf numFmtId="0" fontId="8" fillId="0" borderId="0" xfId="0" quotePrefix="1" applyNumberFormat="1" applyFont="1" applyFill="1" applyAlignment="1">
      <alignment horizontal="left" vertical="top" wrapText="1"/>
    </xf>
    <xf numFmtId="0" fontId="10" fillId="5" borderId="0" xfId="0" applyFont="1" applyFill="1"/>
    <xf numFmtId="0" fontId="9" fillId="5" borderId="0" xfId="0" applyFont="1" applyFill="1"/>
    <xf numFmtId="0" fontId="10" fillId="5" borderId="0" xfId="0" applyFont="1" applyFill="1" applyAlignment="1">
      <alignment vertical="top" wrapText="1"/>
    </xf>
    <xf numFmtId="0" fontId="5" fillId="6" borderId="0" xfId="0" applyFont="1" applyFill="1" applyAlignment="1">
      <alignment horizontal="justify" vertical="justify" readingOrder="1"/>
    </xf>
    <xf numFmtId="169" fontId="7" fillId="6" borderId="0" xfId="2" applyNumberFormat="1" applyFont="1" applyFill="1"/>
    <xf numFmtId="0" fontId="1" fillId="6" borderId="0" xfId="0" applyFont="1" applyFill="1" applyAlignment="1">
      <alignment horizontal="justify" vertical="justify" readingOrder="1"/>
    </xf>
    <xf numFmtId="0" fontId="1" fillId="6" borderId="0" xfId="0" applyFont="1" applyFill="1" applyBorder="1" applyAlignment="1">
      <alignment horizontal="left" vertical="center" wrapText="1" indent="1"/>
    </xf>
    <xf numFmtId="169" fontId="7" fillId="6" borderId="0" xfId="2" applyNumberFormat="1" applyFont="1" applyFill="1" applyBorder="1"/>
    <xf numFmtId="0" fontId="1" fillId="6" borderId="0" xfId="0" applyFont="1" applyFill="1" applyAlignment="1">
      <alignment horizontal="left" vertical="center" wrapText="1" indent="1"/>
    </xf>
    <xf numFmtId="0" fontId="1" fillId="6" borderId="0" xfId="0" quotePrefix="1" applyFont="1" applyFill="1" applyAlignment="1">
      <alignment vertical="justify" readingOrder="1"/>
    </xf>
    <xf numFmtId="0" fontId="8" fillId="0" borderId="0" xfId="0" quotePrefix="1" applyNumberFormat="1" applyFont="1" applyFill="1" applyAlignment="1">
      <alignment horizontal="left" vertical="top" wrapText="1"/>
    </xf>
    <xf numFmtId="175" fontId="1" fillId="0" borderId="0" xfId="3" applyNumberFormat="1" applyFont="1" applyFill="1" applyAlignment="1">
      <alignment horizontal="right"/>
    </xf>
    <xf numFmtId="0" fontId="1" fillId="0" borderId="0" xfId="0" applyFont="1" applyFill="1"/>
    <xf numFmtId="173" fontId="1" fillId="0" borderId="0" xfId="0" applyNumberFormat="1" applyFont="1" applyFill="1" applyAlignment="1">
      <alignment horizontal="center" wrapText="1"/>
    </xf>
    <xf numFmtId="178" fontId="1" fillId="0" borderId="0" xfId="2" applyNumberFormat="1" applyFont="1" applyFill="1" applyBorder="1"/>
    <xf numFmtId="180" fontId="1" fillId="0" borderId="0" xfId="3" applyNumberFormat="1" applyFont="1" applyFill="1" applyAlignment="1">
      <alignment horizontal="right"/>
    </xf>
    <xf numFmtId="178" fontId="1" fillId="2" borderId="0" xfId="2" applyNumberFormat="1" applyFont="1" applyFill="1" applyBorder="1"/>
    <xf numFmtId="175" fontId="1" fillId="2" borderId="0" xfId="3" applyNumberFormat="1" applyFont="1" applyFill="1"/>
    <xf numFmtId="167" fontId="1" fillId="0" borderId="0" xfId="3" applyNumberFormat="1" applyFont="1" applyFill="1"/>
    <xf numFmtId="177" fontId="1" fillId="0" borderId="0" xfId="2" applyNumberFormat="1" applyFont="1" applyFill="1" applyBorder="1"/>
    <xf numFmtId="180" fontId="1" fillId="0" borderId="0" xfId="3" applyNumberFormat="1" applyFont="1" applyFill="1" applyBorder="1" applyAlignment="1">
      <alignment horizontal="right"/>
    </xf>
    <xf numFmtId="175" fontId="1" fillId="0" borderId="0" xfId="3" applyNumberFormat="1" applyFont="1" applyFill="1" applyBorder="1"/>
    <xf numFmtId="177" fontId="1" fillId="2" borderId="0" xfId="2" applyNumberFormat="1" applyFont="1" applyFill="1" applyBorder="1"/>
    <xf numFmtId="175" fontId="1" fillId="2" borderId="0" xfId="3" applyNumberFormat="1" applyFont="1" applyFill="1" applyBorder="1"/>
    <xf numFmtId="167" fontId="1" fillId="0" borderId="0" xfId="3" applyNumberFormat="1" applyFont="1" applyFill="1" applyBorder="1"/>
    <xf numFmtId="177" fontId="1" fillId="0" borderId="1" xfId="2" applyNumberFormat="1" applyFont="1" applyFill="1" applyBorder="1"/>
    <xf numFmtId="177" fontId="1" fillId="2" borderId="1" xfId="2" applyNumberFormat="1" applyFont="1" applyFill="1" applyBorder="1"/>
    <xf numFmtId="178" fontId="1" fillId="0" borderId="5" xfId="2" applyNumberFormat="1" applyFont="1" applyFill="1" applyBorder="1"/>
    <xf numFmtId="178" fontId="1" fillId="2" borderId="5" xfId="2" applyNumberFormat="1" applyFont="1" applyFill="1" applyBorder="1"/>
    <xf numFmtId="168" fontId="1" fillId="0" borderId="0" xfId="2" applyNumberFormat="1" applyFont="1" applyFill="1" applyBorder="1"/>
    <xf numFmtId="168" fontId="1" fillId="2" borderId="0" xfId="2" applyNumberFormat="1" applyFont="1" applyFill="1" applyBorder="1"/>
    <xf numFmtId="168" fontId="1" fillId="3" borderId="0" xfId="2" applyNumberFormat="1" applyFont="1" applyFill="1" applyBorder="1"/>
    <xf numFmtId="164" fontId="1" fillId="0" borderId="0" xfId="1" applyNumberFormat="1" applyFont="1" applyFill="1" applyBorder="1" applyAlignment="1"/>
    <xf numFmtId="176" fontId="1" fillId="0" borderId="0" xfId="1" applyNumberFormat="1" applyFont="1" applyFill="1" applyBorder="1" applyAlignment="1"/>
    <xf numFmtId="174" fontId="1" fillId="0" borderId="0" xfId="3" applyNumberFormat="1" applyFont="1" applyFill="1"/>
    <xf numFmtId="176" fontId="1" fillId="0" borderId="0" xfId="2" applyNumberFormat="1" applyFont="1" applyFill="1" applyBorder="1"/>
    <xf numFmtId="176" fontId="1" fillId="2" borderId="0" xfId="2" applyNumberFormat="1" applyFont="1" applyFill="1" applyBorder="1"/>
    <xf numFmtId="164" fontId="1" fillId="0" borderId="0" xfId="2" applyNumberFormat="1" applyFont="1" applyFill="1" applyBorder="1"/>
    <xf numFmtId="165" fontId="1" fillId="0" borderId="0" xfId="2" applyNumberFormat="1" applyFont="1" applyFill="1" applyBorder="1"/>
    <xf numFmtId="176" fontId="1" fillId="0" borderId="1" xfId="2" applyNumberFormat="1" applyFont="1" applyFill="1" applyBorder="1"/>
    <xf numFmtId="176" fontId="1" fillId="2" borderId="1" xfId="2" applyNumberFormat="1" applyFont="1" applyFill="1" applyBorder="1"/>
    <xf numFmtId="164" fontId="1" fillId="0" borderId="1" xfId="2" applyNumberFormat="1" applyFont="1" applyFill="1" applyBorder="1"/>
    <xf numFmtId="165" fontId="1" fillId="0" borderId="1" xfId="2" applyNumberFormat="1" applyFont="1" applyFill="1" applyBorder="1"/>
    <xf numFmtId="168" fontId="1" fillId="0" borderId="5" xfId="2" applyNumberFormat="1" applyFont="1" applyFill="1" applyBorder="1"/>
    <xf numFmtId="168" fontId="1" fillId="2" borderId="5" xfId="2" applyNumberFormat="1" applyFont="1" applyFill="1" applyBorder="1"/>
    <xf numFmtId="178" fontId="1" fillId="0" borderId="0" xfId="1" applyNumberFormat="1" applyFont="1" applyFill="1" applyBorder="1" applyAlignment="1"/>
    <xf numFmtId="168" fontId="1" fillId="2" borderId="0" xfId="2" applyNumberFormat="1" applyFont="1" applyFill="1" applyBorder="1" applyAlignment="1"/>
    <xf numFmtId="168" fontId="1" fillId="0" borderId="0" xfId="2" applyNumberFormat="1" applyFont="1" applyFill="1" applyBorder="1" applyAlignment="1"/>
    <xf numFmtId="164" fontId="1" fillId="2" borderId="0" xfId="1" applyNumberFormat="1" applyFont="1" applyFill="1" applyBorder="1" applyAlignment="1"/>
    <xf numFmtId="174" fontId="1" fillId="2" borderId="0" xfId="3" applyNumberFormat="1" applyFont="1" applyFill="1"/>
    <xf numFmtId="168" fontId="1" fillId="0" borderId="2" xfId="2" applyNumberFormat="1" applyFont="1" applyFill="1" applyBorder="1"/>
    <xf numFmtId="168" fontId="1" fillId="2" borderId="2" xfId="2" applyNumberFormat="1" applyFont="1" applyFill="1" applyBorder="1"/>
    <xf numFmtId="0" fontId="1" fillId="0" borderId="0" xfId="0" applyNumberFormat="1" applyFont="1" applyFill="1" applyAlignment="1">
      <alignment vertical="center"/>
    </xf>
    <xf numFmtId="176" fontId="1" fillId="2" borderId="0" xfId="1" applyNumberFormat="1" applyFont="1" applyFill="1" applyBorder="1" applyAlignment="1"/>
    <xf numFmtId="0" fontId="1" fillId="0" borderId="0" xfId="0" applyFont="1" applyFill="1" applyAlignment="1"/>
    <xf numFmtId="181" fontId="1" fillId="0" borderId="0" xfId="3" applyNumberFormat="1" applyFont="1" applyFill="1" applyAlignment="1">
      <alignment horizontal="right"/>
    </xf>
    <xf numFmtId="178" fontId="1" fillId="6" borderId="0" xfId="2" applyNumberFormat="1" applyFont="1" applyFill="1" applyBorder="1"/>
    <xf numFmtId="180" fontId="1" fillId="6" borderId="0" xfId="3" applyNumberFormat="1" applyFont="1" applyFill="1" applyAlignment="1">
      <alignment horizontal="right"/>
    </xf>
    <xf numFmtId="175" fontId="1" fillId="6" borderId="0" xfId="3" applyNumberFormat="1" applyFont="1" applyFill="1"/>
    <xf numFmtId="167" fontId="1" fillId="6" borderId="0" xfId="3" applyNumberFormat="1" applyFont="1" applyFill="1"/>
    <xf numFmtId="0" fontId="1" fillId="6" borderId="0" xfId="0" applyFont="1" applyFill="1"/>
    <xf numFmtId="177" fontId="1" fillId="6" borderId="0" xfId="2" applyNumberFormat="1" applyFont="1" applyFill="1" applyBorder="1"/>
    <xf numFmtId="181" fontId="1" fillId="6" borderId="0" xfId="3" applyNumberFormat="1" applyFont="1" applyFill="1" applyAlignment="1">
      <alignment horizontal="right"/>
    </xf>
    <xf numFmtId="179" fontId="1" fillId="6" borderId="0" xfId="3" applyNumberFormat="1" applyFont="1" applyFill="1"/>
    <xf numFmtId="175" fontId="1" fillId="6" borderId="0" xfId="3" applyNumberFormat="1" applyFont="1" applyFill="1" applyBorder="1"/>
    <xf numFmtId="167" fontId="1" fillId="6" borderId="0" xfId="3" applyNumberFormat="1" applyFont="1" applyFill="1" applyBorder="1"/>
    <xf numFmtId="0" fontId="1" fillId="6" borderId="0" xfId="0" applyFont="1" applyFill="1" applyBorder="1"/>
    <xf numFmtId="168" fontId="1" fillId="6" borderId="0" xfId="2" applyNumberFormat="1" applyFont="1" applyFill="1" applyBorder="1"/>
    <xf numFmtId="181" fontId="1" fillId="2" borderId="0" xfId="3" applyNumberFormat="1" applyFont="1" applyFill="1"/>
    <xf numFmtId="180" fontId="1" fillId="2" borderId="0" xfId="3" applyNumberFormat="1" applyFont="1" applyFill="1"/>
    <xf numFmtId="180" fontId="1" fillId="2" borderId="0" xfId="3" applyNumberFormat="1" applyFont="1" applyFill="1" applyBorder="1"/>
    <xf numFmtId="0" fontId="8" fillId="0" borderId="0" xfId="0" quotePrefix="1" applyNumberFormat="1" applyFont="1" applyFill="1" applyAlignment="1">
      <alignment horizontal="left" vertical="top" wrapText="1"/>
    </xf>
    <xf numFmtId="0" fontId="5" fillId="0" borderId="0" xfId="0" applyFont="1" applyBorder="1" applyAlignment="1">
      <alignment horizontal="center" wrapText="1"/>
    </xf>
    <xf numFmtId="42" fontId="1" fillId="0" borderId="6" xfId="0" applyNumberFormat="1" applyFont="1" applyFill="1" applyBorder="1" applyAlignment="1"/>
    <xf numFmtId="0" fontId="1" fillId="0" borderId="8" xfId="0" applyFont="1" applyFill="1" applyBorder="1" applyAlignment="1">
      <alignment horizontal="center" wrapText="1"/>
    </xf>
    <xf numFmtId="0" fontId="1" fillId="0" borderId="0" xfId="0" applyFont="1" applyFill="1" applyAlignment="1">
      <alignment horizontal="center"/>
    </xf>
    <xf numFmtId="42" fontId="1" fillId="0" borderId="6" xfId="0" applyNumberFormat="1" applyFont="1" applyFill="1" applyBorder="1" applyAlignment="1">
      <alignment horizontal="center"/>
    </xf>
    <xf numFmtId="0" fontId="5" fillId="0" borderId="7" xfId="0" applyFont="1" applyFill="1" applyBorder="1" applyAlignment="1">
      <alignment horizontal="left" vertical="distributed" wrapText="1"/>
    </xf>
    <xf numFmtId="173" fontId="6" fillId="0" borderId="0" xfId="0" applyNumberFormat="1" applyFont="1" applyFill="1" applyBorder="1" applyAlignment="1">
      <alignment horizontal="center" vertical="distributed" wrapText="1"/>
    </xf>
    <xf numFmtId="0" fontId="1" fillId="0" borderId="1" xfId="0" applyNumberFormat="1" applyFont="1" applyFill="1" applyBorder="1" applyAlignment="1">
      <alignment horizontal="center" vertical="distributed" wrapText="1"/>
    </xf>
    <xf numFmtId="173" fontId="1" fillId="0" borderId="0" xfId="0" applyNumberFormat="1" applyFont="1" applyFill="1" applyBorder="1" applyAlignment="1">
      <alignment horizontal="center" vertical="distributed" wrapText="1"/>
    </xf>
    <xf numFmtId="0" fontId="1" fillId="0" borderId="0" xfId="0" applyFont="1" applyFill="1" applyAlignment="1">
      <alignment vertical="distributed"/>
    </xf>
    <xf numFmtId="0" fontId="0" fillId="0" borderId="0" xfId="0" applyNumberFormat="1"/>
    <xf numFmtId="0" fontId="1" fillId="0" borderId="0" xfId="0" applyNumberFormat="1" applyFont="1" applyBorder="1" applyAlignment="1">
      <alignment horizontal="left" indent="2"/>
    </xf>
    <xf numFmtId="0" fontId="0" fillId="0" borderId="0" xfId="0" applyNumberFormat="1" applyAlignment="1"/>
    <xf numFmtId="0" fontId="1" fillId="0" borderId="0" xfId="0" applyNumberFormat="1" applyFont="1"/>
    <xf numFmtId="0" fontId="1" fillId="0" borderId="0" xfId="0" applyNumberFormat="1" applyFont="1" applyFill="1" applyBorder="1" applyAlignment="1">
      <alignment vertical="top" wrapText="1"/>
    </xf>
    <xf numFmtId="173" fontId="6" fillId="0" borderId="0" xfId="0" applyNumberFormat="1" applyFont="1" applyFill="1" applyAlignment="1">
      <alignment horizontal="center" vertical="distributed" wrapText="1"/>
    </xf>
    <xf numFmtId="173" fontId="1" fillId="0" borderId="0" xfId="0" applyNumberFormat="1" applyFont="1" applyFill="1" applyAlignment="1">
      <alignment horizontal="center" vertical="distributed" wrapText="1"/>
    </xf>
    <xf numFmtId="0" fontId="1" fillId="0" borderId="0" xfId="0" applyFont="1" applyFill="1" applyAlignment="1">
      <alignment horizontal="center" vertical="distributed"/>
    </xf>
    <xf numFmtId="0" fontId="1" fillId="0" borderId="8" xfId="0" applyFont="1" applyFill="1" applyBorder="1" applyAlignment="1">
      <alignment horizontal="center"/>
    </xf>
    <xf numFmtId="0" fontId="1" fillId="5" borderId="0" xfId="0" applyFont="1" applyFill="1" applyBorder="1" applyAlignment="1">
      <alignment vertical="center" wrapText="1"/>
    </xf>
    <xf numFmtId="0" fontId="1" fillId="5" borderId="0" xfId="0" applyFont="1" applyFill="1" applyBorder="1" applyAlignment="1">
      <alignment horizontal="left" vertical="center" wrapText="1"/>
    </xf>
    <xf numFmtId="173" fontId="1" fillId="5" borderId="0" xfId="0" applyNumberFormat="1" applyFont="1" applyFill="1" applyBorder="1" applyAlignment="1">
      <alignment horizontal="left" vertical="center" wrapText="1"/>
    </xf>
    <xf numFmtId="0" fontId="11" fillId="5" borderId="0" xfId="0" applyFont="1" applyFill="1" applyBorder="1" applyAlignment="1">
      <alignment vertical="center" wrapText="1"/>
    </xf>
    <xf numFmtId="0" fontId="1" fillId="5" borderId="0" xfId="0" applyFont="1" applyFill="1"/>
    <xf numFmtId="0" fontId="9" fillId="5" borderId="0" xfId="0" quotePrefix="1" applyFont="1" applyFill="1"/>
    <xf numFmtId="0" fontId="5" fillId="5" borderId="1" xfId="0" applyFont="1" applyFill="1" applyBorder="1" applyAlignment="1">
      <alignment horizontal="left" wrapText="1"/>
    </xf>
    <xf numFmtId="0" fontId="11" fillId="5" borderId="0" xfId="0" applyFont="1" applyFill="1" applyBorder="1" applyAlignment="1">
      <alignment horizontal="left" vertical="center" wrapText="1"/>
    </xf>
    <xf numFmtId="0" fontId="9" fillId="5" borderId="0" xfId="0" applyFont="1" applyFill="1" applyAlignment="1">
      <alignment horizontal="left"/>
    </xf>
    <xf numFmtId="0" fontId="1" fillId="5" borderId="0" xfId="0" applyFont="1" applyFill="1" applyAlignment="1">
      <alignment horizontal="left"/>
    </xf>
    <xf numFmtId="177" fontId="1" fillId="3" borderId="0" xfId="0" applyNumberFormat="1" applyFont="1" applyFill="1" applyBorder="1"/>
    <xf numFmtId="0" fontId="5" fillId="0" borderId="8" xfId="0" applyFont="1" applyFill="1" applyBorder="1" applyAlignment="1">
      <alignment horizontal="center" wrapText="1"/>
    </xf>
    <xf numFmtId="0" fontId="5" fillId="0" borderId="1" xfId="0" applyNumberFormat="1" applyFont="1" applyFill="1" applyBorder="1" applyAlignment="1">
      <alignment horizontal="center" vertical="distributed" wrapText="1"/>
    </xf>
    <xf numFmtId="167" fontId="1" fillId="2" borderId="0" xfId="3" applyNumberFormat="1" applyFont="1" applyFill="1" applyBorder="1"/>
    <xf numFmtId="181" fontId="1" fillId="3" borderId="0" xfId="3" applyNumberFormat="1" applyFont="1" applyFill="1" applyAlignment="1">
      <alignment horizontal="right"/>
    </xf>
    <xf numFmtId="175" fontId="5" fillId="0" borderId="0" xfId="3" applyNumberFormat="1" applyFont="1" applyFill="1" applyBorder="1"/>
    <xf numFmtId="178" fontId="5" fillId="2" borderId="0" xfId="2" applyNumberFormat="1" applyFont="1" applyFill="1" applyBorder="1"/>
    <xf numFmtId="0" fontId="5" fillId="0" borderId="0" xfId="0" applyFont="1" applyBorder="1" applyAlignment="1" applyProtection="1">
      <alignment horizontal="center" wrapText="1"/>
      <protection locked="0"/>
    </xf>
    <xf numFmtId="0" fontId="5" fillId="0" borderId="0" xfId="0" applyFont="1" applyBorder="1" applyProtection="1">
      <protection locked="0"/>
    </xf>
    <xf numFmtId="0" fontId="2" fillId="0" borderId="0" xfId="0" applyFont="1" applyBorder="1" applyProtection="1">
      <protection locked="0"/>
    </xf>
    <xf numFmtId="178" fontId="1" fillId="3" borderId="0" xfId="0" applyNumberFormat="1" applyFont="1" applyFill="1" applyBorder="1" applyProtection="1">
      <protection locked="0"/>
    </xf>
    <xf numFmtId="178" fontId="5" fillId="0" borderId="0" xfId="0" applyNumberFormat="1" applyFont="1" applyBorder="1" applyProtection="1">
      <protection locked="0"/>
    </xf>
    <xf numFmtId="177" fontId="2" fillId="2" borderId="0" xfId="0" applyNumberFormat="1" applyFont="1" applyFill="1" applyBorder="1" applyProtection="1">
      <protection locked="0"/>
    </xf>
    <xf numFmtId="164" fontId="5" fillId="0" borderId="0" xfId="1" applyNumberFormat="1" applyFont="1" applyBorder="1" applyProtection="1">
      <protection locked="0"/>
    </xf>
    <xf numFmtId="164" fontId="5" fillId="0" borderId="1" xfId="1" applyNumberFormat="1" applyFont="1" applyBorder="1" applyProtection="1">
      <protection locked="0"/>
    </xf>
    <xf numFmtId="177" fontId="2" fillId="2" borderId="1" xfId="0" applyNumberFormat="1" applyFont="1" applyFill="1" applyBorder="1" applyProtection="1">
      <protection locked="0"/>
    </xf>
    <xf numFmtId="177" fontId="5" fillId="0" borderId="0" xfId="0" applyNumberFormat="1" applyFont="1" applyFill="1" applyBorder="1" applyProtection="1">
      <protection locked="0"/>
    </xf>
    <xf numFmtId="177" fontId="1" fillId="3" borderId="0" xfId="0" applyNumberFormat="1" applyFont="1" applyFill="1" applyBorder="1" applyProtection="1">
      <protection locked="0"/>
    </xf>
    <xf numFmtId="164" fontId="1" fillId="3" borderId="0" xfId="1" applyNumberFormat="1" applyFont="1" applyFill="1" applyBorder="1" applyProtection="1">
      <protection locked="0"/>
    </xf>
    <xf numFmtId="164" fontId="5" fillId="0" borderId="1" xfId="1" applyNumberFormat="1" applyFont="1" applyFill="1" applyBorder="1" applyProtection="1">
      <protection locked="0"/>
    </xf>
    <xf numFmtId="164" fontId="1" fillId="3" borderId="1" xfId="1" applyNumberFormat="1" applyFont="1" applyFill="1" applyBorder="1" applyProtection="1">
      <protection locked="0"/>
    </xf>
    <xf numFmtId="172" fontId="5" fillId="0" borderId="2" xfId="2" applyNumberFormat="1" applyFont="1" applyFill="1" applyBorder="1" applyProtection="1">
      <protection locked="0"/>
    </xf>
    <xf numFmtId="172" fontId="2" fillId="2" borderId="2" xfId="2" applyNumberFormat="1" applyFont="1" applyFill="1" applyBorder="1" applyProtection="1">
      <protection locked="0"/>
    </xf>
    <xf numFmtId="172" fontId="5" fillId="0" borderId="0" xfId="0" applyNumberFormat="1" applyFont="1" applyBorder="1" applyProtection="1">
      <protection locked="0"/>
    </xf>
    <xf numFmtId="172" fontId="1" fillId="3" borderId="0" xfId="0" applyNumberFormat="1" applyFont="1" applyFill="1" applyBorder="1" applyProtection="1">
      <protection locked="0"/>
    </xf>
    <xf numFmtId="42" fontId="5" fillId="0" borderId="0" xfId="0" applyNumberFormat="1" applyFont="1" applyBorder="1" applyProtection="1">
      <protection locked="0"/>
    </xf>
    <xf numFmtId="42" fontId="1" fillId="3" borderId="0" xfId="0" applyNumberFormat="1" applyFont="1" applyFill="1" applyBorder="1" applyProtection="1">
      <protection locked="0"/>
    </xf>
    <xf numFmtId="44" fontId="5" fillId="0" borderId="0" xfId="2" applyFont="1" applyFill="1" applyBorder="1" applyProtection="1">
      <protection locked="0"/>
    </xf>
    <xf numFmtId="44" fontId="1" fillId="3" borderId="0" xfId="2" applyFont="1" applyFill="1" applyBorder="1" applyProtection="1">
      <protection locked="0"/>
    </xf>
    <xf numFmtId="164" fontId="5" fillId="0" borderId="0" xfId="1" applyNumberFormat="1" applyFont="1" applyFill="1" applyBorder="1" applyProtection="1">
      <protection locked="0"/>
    </xf>
    <xf numFmtId="164" fontId="2" fillId="2" borderId="0" xfId="1" applyNumberFormat="1" applyFont="1" applyFill="1" applyBorder="1" applyProtection="1">
      <protection locked="0"/>
    </xf>
    <xf numFmtId="172" fontId="5" fillId="0" borderId="2" xfId="2" applyNumberFormat="1" applyFont="1" applyBorder="1" applyProtection="1">
      <protection locked="0"/>
    </xf>
    <xf numFmtId="172" fontId="1" fillId="3" borderId="2" xfId="2" applyNumberFormat="1" applyFont="1" applyFill="1" applyBorder="1" applyProtection="1">
      <protection locked="0"/>
    </xf>
    <xf numFmtId="172" fontId="5" fillId="0" borderId="5" xfId="2" applyNumberFormat="1" applyFont="1" applyFill="1" applyBorder="1" applyProtection="1">
      <protection locked="0"/>
    </xf>
    <xf numFmtId="42" fontId="5" fillId="0" borderId="0" xfId="0" applyNumberFormat="1" applyFont="1" applyFill="1" applyBorder="1" applyProtection="1">
      <protection locked="0"/>
    </xf>
    <xf numFmtId="42" fontId="1" fillId="0" borderId="0" xfId="0" applyNumberFormat="1" applyFont="1" applyFill="1" applyBorder="1" applyProtection="1">
      <protection locked="0"/>
    </xf>
    <xf numFmtId="174" fontId="1" fillId="0" borderId="0" xfId="3" applyNumberFormat="1" applyFont="1" applyFill="1" applyBorder="1" applyProtection="1">
      <protection locked="0"/>
    </xf>
    <xf numFmtId="175" fontId="5" fillId="0" borderId="0" xfId="3" applyNumberFormat="1" applyFont="1" applyFill="1" applyProtection="1">
      <protection locked="0"/>
    </xf>
    <xf numFmtId="175" fontId="1" fillId="3" borderId="0" xfId="3" applyNumberFormat="1" applyFont="1" applyFill="1" applyProtection="1">
      <protection locked="0"/>
    </xf>
    <xf numFmtId="42" fontId="1" fillId="2" borderId="0" xfId="0" applyNumberFormat="1" applyFont="1" applyFill="1" applyBorder="1" applyProtection="1">
      <protection locked="0"/>
    </xf>
    <xf numFmtId="41" fontId="5" fillId="0" borderId="0" xfId="0" applyNumberFormat="1" applyFont="1" applyBorder="1" applyProtection="1">
      <protection locked="0"/>
    </xf>
    <xf numFmtId="41" fontId="1" fillId="2" borderId="0" xfId="0" applyNumberFormat="1" applyFont="1" applyFill="1" applyBorder="1" applyProtection="1">
      <protection locked="0"/>
    </xf>
    <xf numFmtId="174" fontId="5" fillId="0" borderId="0" xfId="3" applyNumberFormat="1" applyFont="1" applyFill="1" applyBorder="1" applyProtection="1">
      <protection locked="0"/>
    </xf>
    <xf numFmtId="170" fontId="1" fillId="2" borderId="0" xfId="3" applyNumberFormat="1" applyFont="1" applyFill="1" applyBorder="1" applyProtection="1">
      <protection locked="0"/>
    </xf>
    <xf numFmtId="170" fontId="5" fillId="0" borderId="0" xfId="3" applyNumberFormat="1" applyFont="1" applyFill="1" applyBorder="1" applyProtection="1">
      <protection locked="0"/>
    </xf>
    <xf numFmtId="170" fontId="2" fillId="2" borderId="0" xfId="3" applyNumberFormat="1" applyFont="1" applyFill="1" applyBorder="1" applyProtection="1">
      <protection locked="0"/>
    </xf>
    <xf numFmtId="179" fontId="1" fillId="3" borderId="0" xfId="3" applyNumberFormat="1" applyFont="1" applyFill="1" applyAlignment="1" applyProtection="1">
      <alignment horizontal="right"/>
      <protection locked="0"/>
    </xf>
    <xf numFmtId="0" fontId="1" fillId="0" borderId="0" xfId="0" applyFont="1" applyFill="1" applyBorder="1" applyProtection="1">
      <protection locked="0"/>
    </xf>
    <xf numFmtId="0" fontId="1" fillId="0" borderId="8" xfId="0" applyFont="1" applyFill="1" applyBorder="1" applyAlignment="1" applyProtection="1">
      <alignment horizontal="center" wrapText="1"/>
      <protection locked="0"/>
    </xf>
    <xf numFmtId="0" fontId="1" fillId="0" borderId="0" xfId="0" applyFont="1" applyFill="1" applyBorder="1" applyAlignment="1" applyProtection="1">
      <alignment vertical="distributed"/>
      <protection locked="0"/>
    </xf>
    <xf numFmtId="0" fontId="1" fillId="0" borderId="1" xfId="0" applyNumberFormat="1" applyFont="1" applyFill="1" applyBorder="1" applyAlignment="1" applyProtection="1">
      <alignment horizontal="center" vertical="distributed" wrapText="1"/>
      <protection locked="0"/>
    </xf>
    <xf numFmtId="178" fontId="5" fillId="2" borderId="0" xfId="2" applyNumberFormat="1" applyFont="1" applyFill="1" applyBorder="1" applyProtection="1">
      <protection locked="0"/>
    </xf>
    <xf numFmtId="175" fontId="5" fillId="2" borderId="0" xfId="3" applyNumberFormat="1" applyFont="1" applyFill="1" applyProtection="1">
      <protection locked="0"/>
    </xf>
    <xf numFmtId="175" fontId="1" fillId="2" borderId="0" xfId="3" applyNumberFormat="1" applyFont="1" applyFill="1" applyProtection="1">
      <protection locked="0"/>
    </xf>
    <xf numFmtId="167" fontId="1" fillId="0" borderId="0" xfId="3" applyNumberFormat="1" applyFont="1" applyFill="1" applyProtection="1">
      <protection locked="0"/>
    </xf>
    <xf numFmtId="178" fontId="1" fillId="0" borderId="0" xfId="2" applyNumberFormat="1" applyFont="1" applyFill="1" applyBorder="1" applyProtection="1">
      <protection locked="0"/>
    </xf>
    <xf numFmtId="180" fontId="1" fillId="0" borderId="0" xfId="3" applyNumberFormat="1" applyFont="1" applyFill="1" applyAlignment="1" applyProtection="1">
      <alignment horizontal="right"/>
      <protection locked="0"/>
    </xf>
    <xf numFmtId="175" fontId="1" fillId="0" borderId="0" xfId="3" applyNumberFormat="1" applyFont="1" applyFill="1" applyProtection="1">
      <protection locked="0"/>
    </xf>
    <xf numFmtId="175" fontId="5" fillId="2" borderId="0" xfId="3" applyNumberFormat="1" applyFont="1" applyFill="1" applyBorder="1" applyProtection="1">
      <protection locked="0"/>
    </xf>
    <xf numFmtId="175" fontId="1" fillId="2" borderId="0" xfId="3" applyNumberFormat="1" applyFont="1" applyFill="1" applyBorder="1" applyProtection="1">
      <protection locked="0"/>
    </xf>
    <xf numFmtId="167" fontId="1" fillId="0" borderId="0" xfId="3" applyNumberFormat="1" applyFont="1" applyFill="1" applyBorder="1" applyProtection="1">
      <protection locked="0"/>
    </xf>
    <xf numFmtId="177" fontId="1" fillId="0" borderId="0" xfId="2" applyNumberFormat="1" applyFont="1" applyFill="1" applyBorder="1" applyProtection="1">
      <protection locked="0"/>
    </xf>
    <xf numFmtId="180" fontId="1" fillId="0" borderId="0" xfId="3" applyNumberFormat="1" applyFont="1" applyFill="1" applyBorder="1" applyAlignment="1" applyProtection="1">
      <alignment horizontal="right"/>
      <protection locked="0"/>
    </xf>
    <xf numFmtId="175" fontId="1" fillId="0" borderId="0" xfId="3" applyNumberFormat="1" applyFont="1" applyFill="1" applyBorder="1" applyProtection="1">
      <protection locked="0"/>
    </xf>
    <xf numFmtId="177" fontId="1" fillId="0" borderId="1" xfId="2" applyNumberFormat="1" applyFont="1" applyFill="1" applyBorder="1" applyProtection="1">
      <protection locked="0"/>
    </xf>
    <xf numFmtId="178" fontId="1" fillId="0" borderId="5" xfId="2" applyNumberFormat="1" applyFont="1" applyFill="1" applyBorder="1" applyProtection="1">
      <protection locked="0"/>
    </xf>
    <xf numFmtId="168" fontId="1" fillId="0" borderId="0" xfId="2" applyNumberFormat="1" applyFont="1" applyFill="1" applyBorder="1" applyProtection="1">
      <protection locked="0"/>
    </xf>
    <xf numFmtId="0" fontId="1" fillId="0" borderId="0" xfId="0" applyFont="1" applyFill="1" applyAlignment="1" applyProtection="1">
      <alignment wrapText="1"/>
      <protection locked="0"/>
    </xf>
    <xf numFmtId="178" fontId="1" fillId="2" borderId="0" xfId="2" applyNumberFormat="1" applyFont="1" applyFill="1" applyBorder="1" applyProtection="1">
      <protection locked="0"/>
    </xf>
    <xf numFmtId="177" fontId="1" fillId="2" borderId="0" xfId="2" applyNumberFormat="1" applyFont="1" applyFill="1" applyBorder="1" applyProtection="1">
      <protection locked="0"/>
    </xf>
    <xf numFmtId="177" fontId="1" fillId="2" borderId="1" xfId="2" applyNumberFormat="1" applyFont="1" applyFill="1" applyBorder="1" applyProtection="1">
      <protection locked="0"/>
    </xf>
    <xf numFmtId="178" fontId="1" fillId="2" borderId="5" xfId="2" applyNumberFormat="1" applyFont="1" applyFill="1" applyBorder="1" applyProtection="1">
      <protection locked="0"/>
    </xf>
    <xf numFmtId="168" fontId="1" fillId="2" borderId="0" xfId="2" applyNumberFormat="1" applyFont="1" applyFill="1" applyBorder="1" applyProtection="1">
      <protection locked="0"/>
    </xf>
    <xf numFmtId="168" fontId="1" fillId="3" borderId="0" xfId="2" applyNumberFormat="1" applyFont="1" applyFill="1" applyBorder="1" applyProtection="1">
      <protection locked="0"/>
    </xf>
    <xf numFmtId="164" fontId="1" fillId="0" borderId="0" xfId="1" applyNumberFormat="1" applyFont="1" applyFill="1" applyBorder="1" applyAlignment="1" applyProtection="1">
      <protection locked="0"/>
    </xf>
    <xf numFmtId="176" fontId="1" fillId="0" borderId="0" xfId="1" applyNumberFormat="1" applyFont="1" applyFill="1" applyBorder="1" applyAlignment="1" applyProtection="1">
      <protection locked="0"/>
    </xf>
    <xf numFmtId="174" fontId="1" fillId="0" borderId="0" xfId="3" applyNumberFormat="1" applyFont="1" applyFill="1" applyProtection="1">
      <protection locked="0"/>
    </xf>
    <xf numFmtId="164" fontId="1" fillId="3" borderId="0" xfId="2" applyNumberFormat="1" applyFont="1" applyFill="1" applyBorder="1" applyProtection="1">
      <protection locked="0"/>
    </xf>
    <xf numFmtId="165" fontId="1" fillId="3" borderId="0" xfId="2" applyNumberFormat="1" applyFont="1" applyFill="1" applyBorder="1" applyProtection="1">
      <protection locked="0"/>
    </xf>
    <xf numFmtId="176" fontId="1" fillId="0" borderId="0" xfId="2" applyNumberFormat="1" applyFont="1" applyFill="1" applyBorder="1" applyProtection="1">
      <protection locked="0"/>
    </xf>
    <xf numFmtId="164" fontId="1" fillId="3" borderId="1" xfId="2" applyNumberFormat="1" applyFont="1" applyFill="1" applyBorder="1" applyProtection="1">
      <protection locked="0"/>
    </xf>
    <xf numFmtId="165" fontId="1" fillId="3" borderId="1" xfId="2" applyNumberFormat="1" applyFont="1" applyFill="1" applyBorder="1" applyProtection="1">
      <protection locked="0"/>
    </xf>
    <xf numFmtId="176" fontId="1" fillId="0" borderId="1" xfId="2" applyNumberFormat="1" applyFont="1" applyFill="1" applyBorder="1" applyProtection="1">
      <protection locked="0"/>
    </xf>
    <xf numFmtId="168" fontId="1" fillId="2" borderId="5" xfId="2" applyNumberFormat="1" applyFont="1" applyFill="1" applyBorder="1" applyProtection="1">
      <protection locked="0"/>
    </xf>
    <xf numFmtId="168" fontId="1" fillId="0" borderId="5" xfId="2" applyNumberFormat="1" applyFont="1" applyFill="1" applyBorder="1" applyProtection="1">
      <protection locked="0"/>
    </xf>
    <xf numFmtId="168" fontId="1" fillId="3" borderId="0" xfId="2" applyNumberFormat="1" applyFont="1" applyFill="1" applyBorder="1" applyAlignment="1" applyProtection="1">
      <protection locked="0"/>
    </xf>
    <xf numFmtId="0" fontId="1" fillId="0" borderId="0" xfId="0" applyFont="1" applyFill="1" applyProtection="1">
      <protection locked="0"/>
    </xf>
    <xf numFmtId="168" fontId="1" fillId="0" borderId="0" xfId="2" applyNumberFormat="1" applyFont="1" applyFill="1" applyBorder="1" applyAlignment="1" applyProtection="1">
      <protection locked="0"/>
    </xf>
    <xf numFmtId="164" fontId="1" fillId="3" borderId="0" xfId="1" applyNumberFormat="1" applyFont="1" applyFill="1" applyBorder="1" applyAlignment="1" applyProtection="1">
      <protection locked="0"/>
    </xf>
    <xf numFmtId="174" fontId="1" fillId="2" borderId="0" xfId="3" applyNumberFormat="1" applyFont="1" applyFill="1" applyProtection="1">
      <protection locked="0"/>
    </xf>
    <xf numFmtId="168" fontId="1" fillId="2" borderId="2" xfId="2" applyNumberFormat="1" applyFont="1" applyFill="1" applyBorder="1" applyProtection="1">
      <protection locked="0"/>
    </xf>
    <xf numFmtId="168" fontId="1" fillId="0" borderId="2" xfId="2" applyNumberFormat="1" applyFont="1" applyFill="1" applyBorder="1" applyProtection="1">
      <protection locked="0"/>
    </xf>
    <xf numFmtId="0" fontId="8" fillId="0" borderId="0" xfId="0" quotePrefix="1" applyNumberFormat="1" applyFont="1" applyFill="1" applyAlignment="1" applyProtection="1">
      <alignment vertical="center"/>
      <protection locked="0"/>
    </xf>
    <xf numFmtId="181" fontId="1" fillId="0" borderId="0" xfId="3" applyNumberFormat="1" applyFont="1" applyFill="1" applyAlignment="1" applyProtection="1">
      <alignment horizontal="right"/>
      <protection locked="0"/>
    </xf>
    <xf numFmtId="178" fontId="5" fillId="0" borderId="0" xfId="0" applyNumberFormat="1" applyFont="1" applyFill="1" applyBorder="1" applyProtection="1">
      <protection locked="0"/>
    </xf>
    <xf numFmtId="0" fontId="8" fillId="0" borderId="0" xfId="1" quotePrefix="1" applyNumberFormat="1" applyFont="1" applyFill="1" applyAlignment="1">
      <alignment horizontal="left" vertical="top" wrapText="1"/>
    </xf>
    <xf numFmtId="178" fontId="1" fillId="0" borderId="0" xfId="0" applyNumberFormat="1" applyFont="1" applyFill="1" applyBorder="1" applyProtection="1">
      <protection locked="0"/>
    </xf>
    <xf numFmtId="178" fontId="1" fillId="0" borderId="0" xfId="0" applyNumberFormat="1" applyFont="1" applyBorder="1" applyProtection="1">
      <protection locked="0"/>
    </xf>
    <xf numFmtId="164" fontId="1" fillId="0" borderId="0" xfId="1" applyNumberFormat="1" applyFont="1" applyBorder="1" applyProtection="1">
      <protection locked="0"/>
    </xf>
    <xf numFmtId="164" fontId="1" fillId="0" borderId="1" xfId="1" applyNumberFormat="1" applyFont="1" applyBorder="1" applyProtection="1">
      <protection locked="0"/>
    </xf>
    <xf numFmtId="177" fontId="1" fillId="0" borderId="0" xfId="0" applyNumberFormat="1" applyFont="1" applyFill="1" applyBorder="1" applyProtection="1">
      <protection locked="0"/>
    </xf>
    <xf numFmtId="164" fontId="1" fillId="0" borderId="1" xfId="1" applyNumberFormat="1" applyFont="1" applyFill="1" applyBorder="1" applyProtection="1">
      <protection locked="0"/>
    </xf>
    <xf numFmtId="172" fontId="1" fillId="0" borderId="2" xfId="2" applyNumberFormat="1" applyFont="1" applyFill="1" applyBorder="1" applyProtection="1">
      <protection locked="0"/>
    </xf>
    <xf numFmtId="172" fontId="1" fillId="0" borderId="0" xfId="0" applyNumberFormat="1" applyFont="1" applyBorder="1" applyProtection="1">
      <protection locked="0"/>
    </xf>
    <xf numFmtId="42" fontId="1" fillId="0" borderId="0" xfId="0" applyNumberFormat="1" applyFont="1" applyBorder="1" applyProtection="1">
      <protection locked="0"/>
    </xf>
    <xf numFmtId="44" fontId="1" fillId="0" borderId="0" xfId="2" applyFont="1" applyFill="1" applyBorder="1" applyProtection="1">
      <protection locked="0"/>
    </xf>
    <xf numFmtId="164" fontId="1" fillId="0" borderId="0" xfId="1" applyNumberFormat="1" applyFont="1" applyFill="1" applyBorder="1" applyProtection="1">
      <protection locked="0"/>
    </xf>
    <xf numFmtId="172" fontId="1" fillId="0" borderId="2" xfId="2" applyNumberFormat="1" applyFont="1" applyBorder="1" applyProtection="1">
      <protection locked="0"/>
    </xf>
    <xf numFmtId="172" fontId="1" fillId="0" borderId="5" xfId="2" applyNumberFormat="1" applyFont="1" applyFill="1" applyBorder="1" applyProtection="1">
      <protection locked="0"/>
    </xf>
    <xf numFmtId="41" fontId="1" fillId="0" borderId="0" xfId="0" applyNumberFormat="1" applyFont="1" applyBorder="1" applyProtection="1">
      <protection locked="0"/>
    </xf>
    <xf numFmtId="170" fontId="1" fillId="0" borderId="0" xfId="3" applyNumberFormat="1" applyFont="1" applyFill="1" applyBorder="1" applyProtection="1">
      <protection locked="0"/>
    </xf>
    <xf numFmtId="178" fontId="5" fillId="0" borderId="0" xfId="2" applyNumberFormat="1" applyFont="1" applyFill="1" applyBorder="1"/>
    <xf numFmtId="180" fontId="5" fillId="0" borderId="0" xfId="3" applyNumberFormat="1" applyFont="1" applyFill="1" applyAlignment="1">
      <alignment horizontal="right"/>
    </xf>
    <xf numFmtId="177" fontId="5" fillId="0" borderId="0" xfId="2" applyNumberFormat="1" applyFont="1" applyFill="1" applyBorder="1"/>
    <xf numFmtId="168" fontId="5" fillId="0" borderId="0" xfId="2" applyNumberFormat="1" applyFont="1" applyFill="1" applyBorder="1"/>
    <xf numFmtId="179" fontId="1" fillId="2" borderId="0" xfId="3" applyNumberFormat="1" applyFont="1" applyFill="1" applyProtection="1">
      <protection locked="0"/>
    </xf>
    <xf numFmtId="167" fontId="1" fillId="2" borderId="0" xfId="3" applyNumberFormat="1" applyFont="1" applyFill="1" applyBorder="1" applyProtection="1">
      <protection locked="0"/>
    </xf>
    <xf numFmtId="181" fontId="1" fillId="3" borderId="0" xfId="3" applyNumberFormat="1" applyFont="1" applyFill="1" applyAlignment="1" applyProtection="1">
      <alignment horizontal="right"/>
      <protection locked="0"/>
    </xf>
    <xf numFmtId="164" fontId="1" fillId="0" borderId="0" xfId="0" applyNumberFormat="1" applyFont="1" applyFill="1" applyBorder="1"/>
    <xf numFmtId="178" fontId="5" fillId="0" borderId="0" xfId="2" applyNumberFormat="1" applyFont="1" applyFill="1" applyBorder="1" applyProtection="1">
      <protection locked="0"/>
    </xf>
    <xf numFmtId="175" fontId="5" fillId="0" borderId="0" xfId="3" applyNumberFormat="1" applyFont="1" applyFill="1" applyBorder="1" applyProtection="1">
      <protection locked="0"/>
    </xf>
    <xf numFmtId="181" fontId="5" fillId="0" borderId="0" xfId="3" applyNumberFormat="1" applyFont="1" applyFill="1" applyAlignment="1">
      <alignment horizontal="right"/>
    </xf>
    <xf numFmtId="180" fontId="5" fillId="0" borderId="0" xfId="3" applyNumberFormat="1" applyFont="1" applyFill="1" applyBorder="1" applyAlignment="1">
      <alignment horizontal="right"/>
    </xf>
    <xf numFmtId="0" fontId="5" fillId="0" borderId="8" xfId="0" applyFont="1" applyFill="1" applyBorder="1" applyAlignment="1">
      <alignment horizontal="center"/>
    </xf>
    <xf numFmtId="0" fontId="1" fillId="0" borderId="0" xfId="0" applyFont="1" applyBorder="1" applyProtection="1">
      <protection locked="0"/>
    </xf>
    <xf numFmtId="177" fontId="1" fillId="2" borderId="0" xfId="0" applyNumberFormat="1" applyFont="1" applyFill="1" applyBorder="1"/>
    <xf numFmtId="177" fontId="1" fillId="0" borderId="0" xfId="0" applyNumberFormat="1" applyFont="1" applyBorder="1"/>
    <xf numFmtId="177" fontId="1" fillId="2" borderId="1" xfId="0" applyNumberFormat="1" applyFont="1" applyFill="1" applyBorder="1"/>
    <xf numFmtId="177" fontId="1" fillId="2" borderId="1" xfId="0" applyNumberFormat="1" applyFont="1" applyFill="1" applyBorder="1" applyProtection="1">
      <protection locked="0"/>
    </xf>
    <xf numFmtId="164" fontId="1" fillId="2" borderId="1" xfId="1" applyNumberFormat="1" applyFont="1" applyFill="1" applyBorder="1"/>
    <xf numFmtId="0" fontId="0" fillId="0" borderId="0" xfId="0" applyAlignment="1">
      <alignment horizontal="left" indent="2"/>
    </xf>
    <xf numFmtId="172" fontId="1" fillId="2" borderId="2" xfId="2" applyNumberFormat="1" applyFont="1" applyFill="1" applyBorder="1"/>
    <xf numFmtId="172" fontId="1" fillId="2" borderId="2" xfId="2" applyNumberFormat="1" applyFont="1" applyFill="1" applyBorder="1" applyProtection="1">
      <protection locked="0"/>
    </xf>
    <xf numFmtId="164" fontId="1" fillId="2" borderId="0" xfId="1" applyNumberFormat="1" applyFont="1" applyFill="1" applyBorder="1"/>
    <xf numFmtId="164" fontId="1" fillId="2" borderId="0" xfId="1" applyNumberFormat="1" applyFont="1" applyFill="1" applyBorder="1" applyProtection="1">
      <protection locked="0"/>
    </xf>
    <xf numFmtId="172" fontId="1" fillId="3" borderId="5" xfId="2" applyNumberFormat="1" applyFont="1" applyFill="1" applyBorder="1"/>
    <xf numFmtId="170" fontId="1" fillId="3" borderId="0" xfId="3" applyNumberFormat="1" applyFont="1" applyFill="1" applyBorder="1"/>
    <xf numFmtId="0" fontId="1" fillId="0" borderId="0" xfId="0" quotePrefix="1" applyFont="1" applyAlignment="1">
      <alignment vertical="top" wrapText="1"/>
    </xf>
    <xf numFmtId="0" fontId="1" fillId="0" borderId="0" xfId="0" quotePrefix="1" applyFont="1" applyAlignment="1" applyProtection="1">
      <alignment vertical="top" wrapText="1"/>
      <protection locked="0"/>
    </xf>
    <xf numFmtId="0" fontId="1" fillId="0" borderId="0" xfId="0" applyNumberFormat="1" applyFont="1" applyFill="1" applyBorder="1" applyAlignment="1" applyProtection="1">
      <alignment horizontal="center" vertical="distributed" wrapText="1"/>
      <protection locked="0"/>
    </xf>
    <xf numFmtId="0" fontId="1" fillId="0" borderId="0" xfId="0" applyFont="1" applyFill="1" applyBorder="1" applyAlignment="1" applyProtection="1">
      <alignment horizontal="center" wrapText="1"/>
      <protection locked="0"/>
    </xf>
    <xf numFmtId="0" fontId="1" fillId="0" borderId="0" xfId="0" applyNumberFormat="1" applyFont="1" applyBorder="1" applyAlignment="1">
      <alignment horizontal="left" vertical="top" wrapText="1"/>
    </xf>
    <xf numFmtId="0" fontId="2" fillId="0" borderId="0" xfId="0" applyNumberFormat="1" applyFont="1" applyBorder="1" applyAlignment="1">
      <alignment horizontal="left" vertical="top" wrapText="1"/>
    </xf>
    <xf numFmtId="172" fontId="5" fillId="0" borderId="2" xfId="2" applyNumberFormat="1" applyFont="1" applyFill="1" applyBorder="1"/>
    <xf numFmtId="172" fontId="1" fillId="0" borderId="0" xfId="2" applyNumberFormat="1" applyFont="1" applyFill="1" applyBorder="1"/>
    <xf numFmtId="0" fontId="1" fillId="0" borderId="0" xfId="0" applyNumberFormat="1" applyFont="1" applyBorder="1" applyAlignment="1">
      <alignment horizontal="left" vertical="top" wrapText="1"/>
    </xf>
    <xf numFmtId="0" fontId="5" fillId="3" borderId="0" xfId="0" applyFont="1" applyFill="1" applyBorder="1" applyAlignment="1" applyProtection="1">
      <alignment horizontal="center" wrapText="1"/>
      <protection locked="0"/>
    </xf>
    <xf numFmtId="0" fontId="2" fillId="3" borderId="0" xfId="0" applyFont="1" applyFill="1" applyBorder="1" applyProtection="1">
      <protection locked="0"/>
    </xf>
    <xf numFmtId="0" fontId="5" fillId="3" borderId="0" xfId="0" applyFont="1" applyFill="1" applyBorder="1" applyAlignment="1">
      <alignment horizontal="center" wrapText="1"/>
    </xf>
    <xf numFmtId="0" fontId="2" fillId="3" borderId="0" xfId="0" applyFont="1" applyFill="1" applyBorder="1"/>
    <xf numFmtId="172" fontId="2" fillId="3" borderId="5" xfId="2" applyNumberFormat="1" applyFont="1" applyFill="1" applyBorder="1"/>
    <xf numFmtId="0" fontId="2" fillId="3" borderId="0" xfId="0" applyNumberFormat="1" applyFont="1" applyFill="1" applyBorder="1" applyAlignment="1">
      <alignment horizontal="left" vertical="top" wrapText="1"/>
    </xf>
    <xf numFmtId="174" fontId="1" fillId="3" borderId="0" xfId="3" applyNumberFormat="1" applyFont="1" applyFill="1" applyBorder="1"/>
    <xf numFmtId="172" fontId="2" fillId="3" borderId="5" xfId="2" applyNumberFormat="1" applyFont="1" applyFill="1" applyBorder="1" applyProtection="1">
      <protection locked="0"/>
    </xf>
    <xf numFmtId="174" fontId="1" fillId="3" borderId="0" xfId="3" applyNumberFormat="1" applyFont="1" applyFill="1" applyBorder="1" applyProtection="1">
      <protection locked="0"/>
    </xf>
    <xf numFmtId="0" fontId="9" fillId="0" borderId="0" xfId="0" applyFont="1" applyFill="1" applyAlignment="1">
      <alignment vertical="top" wrapText="1"/>
    </xf>
    <xf numFmtId="0" fontId="1" fillId="3" borderId="0" xfId="0" applyFont="1" applyFill="1" applyBorder="1"/>
    <xf numFmtId="0" fontId="1" fillId="3" borderId="0" xfId="0" applyFont="1" applyFill="1" applyBorder="1" applyProtection="1">
      <protection locked="0"/>
    </xf>
    <xf numFmtId="172" fontId="1" fillId="3" borderId="0" xfId="2" applyNumberFormat="1" applyFont="1" applyFill="1" applyBorder="1"/>
    <xf numFmtId="172" fontId="1" fillId="3" borderId="5" xfId="2" applyNumberFormat="1" applyFont="1" applyFill="1" applyBorder="1" applyProtection="1">
      <protection locked="0"/>
    </xf>
    <xf numFmtId="172" fontId="1" fillId="3" borderId="0" xfId="2" applyNumberFormat="1" applyFont="1" applyFill="1" applyBorder="1" applyProtection="1">
      <protection locked="0"/>
    </xf>
    <xf numFmtId="0" fontId="1" fillId="3" borderId="8" xfId="0" applyFont="1" applyFill="1" applyBorder="1" applyAlignment="1" applyProtection="1">
      <alignment horizontal="center" wrapText="1"/>
      <protection locked="0"/>
    </xf>
    <xf numFmtId="0" fontId="1" fillId="3" borderId="1" xfId="0" applyNumberFormat="1" applyFont="1" applyFill="1" applyBorder="1" applyAlignment="1">
      <alignment horizontal="center" vertical="distributed" wrapText="1"/>
    </xf>
    <xf numFmtId="0" fontId="1" fillId="3" borderId="8" xfId="0" applyFont="1" applyFill="1" applyBorder="1" applyAlignment="1">
      <alignment horizontal="center" wrapText="1"/>
    </xf>
    <xf numFmtId="0" fontId="1" fillId="3" borderId="1" xfId="0" applyNumberFormat="1" applyFont="1" applyFill="1" applyBorder="1" applyAlignment="1" applyProtection="1">
      <alignment horizontal="center" vertical="distributed" wrapText="1"/>
      <protection locked="0"/>
    </xf>
    <xf numFmtId="0" fontId="1" fillId="3" borderId="8" xfId="0" applyFont="1" applyFill="1" applyBorder="1" applyAlignment="1">
      <alignment horizontal="center"/>
    </xf>
    <xf numFmtId="0" fontId="1" fillId="3" borderId="0" xfId="0" applyNumberFormat="1" applyFont="1" applyFill="1" applyBorder="1" applyAlignment="1">
      <alignment horizontal="center" vertical="distributed" wrapText="1"/>
    </xf>
    <xf numFmtId="0" fontId="1" fillId="0" borderId="0" xfId="0" applyFont="1" applyFill="1" applyBorder="1" applyAlignment="1">
      <alignment horizontal="center" wrapText="1"/>
    </xf>
    <xf numFmtId="0" fontId="1" fillId="0" borderId="0" xfId="0" applyNumberFormat="1" applyFont="1" applyFill="1" applyBorder="1" applyAlignment="1">
      <alignment horizontal="center" vertical="distributed" wrapText="1"/>
    </xf>
    <xf numFmtId="0" fontId="1" fillId="3" borderId="0" xfId="0" applyFont="1" applyFill="1" applyBorder="1" applyAlignment="1" applyProtection="1">
      <alignment horizontal="center" wrapText="1"/>
      <protection locked="0"/>
    </xf>
    <xf numFmtId="0" fontId="1" fillId="3" borderId="0" xfId="0" applyFont="1" applyFill="1" applyBorder="1" applyAlignment="1">
      <alignment horizontal="center" wrapText="1"/>
    </xf>
    <xf numFmtId="0" fontId="1" fillId="3" borderId="0" xfId="0" applyFont="1" applyFill="1" applyBorder="1" applyAlignment="1">
      <alignment horizontal="center"/>
    </xf>
    <xf numFmtId="0" fontId="1" fillId="0" borderId="0" xfId="0" applyFont="1" applyFill="1" applyBorder="1" applyAlignment="1">
      <alignment horizontal="center"/>
    </xf>
    <xf numFmtId="175" fontId="5" fillId="2" borderId="0" xfId="3" applyNumberFormat="1" applyFont="1" applyFill="1" applyBorder="1"/>
    <xf numFmtId="179" fontId="1" fillId="2" borderId="0" xfId="3" applyNumberFormat="1" applyFont="1" applyFill="1" applyBorder="1"/>
    <xf numFmtId="181" fontId="1" fillId="0" borderId="0" xfId="3" applyNumberFormat="1" applyFont="1" applyFill="1" applyBorder="1" applyAlignment="1">
      <alignment horizontal="right"/>
    </xf>
    <xf numFmtId="179" fontId="1" fillId="2" borderId="0" xfId="3" applyNumberFormat="1" applyFont="1" applyFill="1" applyBorder="1" applyProtection="1">
      <protection locked="0"/>
    </xf>
    <xf numFmtId="181" fontId="1" fillId="3" borderId="0" xfId="3" applyNumberFormat="1" applyFont="1" applyFill="1" applyBorder="1" applyAlignment="1">
      <alignment horizontal="right"/>
    </xf>
    <xf numFmtId="181" fontId="1" fillId="3" borderId="0" xfId="3" applyNumberFormat="1" applyFont="1" applyFill="1" applyBorder="1" applyAlignment="1" applyProtection="1">
      <alignment horizontal="right"/>
      <protection locked="0"/>
    </xf>
    <xf numFmtId="181" fontId="1" fillId="0" borderId="0" xfId="3" applyNumberFormat="1" applyFont="1" applyFill="1" applyBorder="1" applyAlignment="1" applyProtection="1">
      <alignment horizontal="right"/>
      <protection locked="0"/>
    </xf>
    <xf numFmtId="0" fontId="9" fillId="5" borderId="0" xfId="0" applyFont="1" applyFill="1" applyAlignment="1">
      <alignment horizontal="left" vertical="top" wrapText="1"/>
    </xf>
    <xf numFmtId="0" fontId="1" fillId="0" borderId="0" xfId="0" applyFont="1" applyAlignment="1">
      <alignment horizontal="left" vertical="top" wrapText="1"/>
    </xf>
    <xf numFmtId="0" fontId="8" fillId="5" borderId="0" xfId="0" applyFont="1" applyFill="1" applyBorder="1" applyAlignment="1">
      <alignment horizontal="left" vertical="top" wrapText="1"/>
    </xf>
    <xf numFmtId="0" fontId="9" fillId="0" borderId="0" xfId="0" applyFont="1" applyFill="1" applyAlignment="1">
      <alignment horizontal="left" vertical="top" wrapText="1"/>
    </xf>
    <xf numFmtId="0" fontId="1" fillId="0" borderId="0" xfId="0" applyNumberFormat="1" applyFont="1" applyBorder="1" applyAlignment="1">
      <alignment horizontal="left" vertical="top" wrapText="1"/>
    </xf>
    <xf numFmtId="0" fontId="1" fillId="0" borderId="8" xfId="0" applyNumberFormat="1" applyFont="1" applyFill="1" applyBorder="1" applyAlignment="1">
      <alignment horizontal="center" wrapText="1"/>
    </xf>
    <xf numFmtId="0" fontId="1" fillId="0" borderId="1"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3" borderId="8" xfId="0" applyNumberFormat="1" applyFont="1" applyFill="1" applyBorder="1" applyAlignment="1">
      <alignment horizontal="center" wrapText="1"/>
    </xf>
    <xf numFmtId="0" fontId="1" fillId="3" borderId="1" xfId="0" applyNumberFormat="1" applyFont="1" applyFill="1" applyBorder="1" applyAlignment="1">
      <alignment horizontal="center" wrapText="1"/>
    </xf>
    <xf numFmtId="0" fontId="1" fillId="3" borderId="0" xfId="0" applyNumberFormat="1" applyFont="1" applyFill="1" applyBorder="1" applyAlignment="1">
      <alignment horizontal="center" wrapText="1"/>
    </xf>
    <xf numFmtId="0" fontId="1" fillId="0" borderId="8" xfId="0" applyNumberFormat="1" applyFont="1" applyFill="1" applyBorder="1" applyAlignment="1" applyProtection="1">
      <alignment horizontal="center" wrapText="1"/>
      <protection locked="0"/>
    </xf>
    <xf numFmtId="0" fontId="1" fillId="0" borderId="1" xfId="0" applyNumberFormat="1" applyFont="1" applyFill="1" applyBorder="1" applyAlignment="1" applyProtection="1">
      <alignment horizontal="center" wrapText="1"/>
      <protection locked="0"/>
    </xf>
    <xf numFmtId="0" fontId="1" fillId="3" borderId="8" xfId="0" applyNumberFormat="1" applyFont="1" applyFill="1" applyBorder="1" applyAlignment="1" applyProtection="1">
      <alignment horizontal="center" wrapText="1"/>
      <protection locked="0"/>
    </xf>
    <xf numFmtId="0" fontId="1" fillId="3" borderId="1" xfId="0" applyNumberFormat="1" applyFont="1" applyFill="1" applyBorder="1" applyAlignment="1" applyProtection="1">
      <alignment horizontal="center" wrapText="1"/>
      <protection locked="0"/>
    </xf>
    <xf numFmtId="0" fontId="5" fillId="0" borderId="0" xfId="0" applyNumberFormat="1" applyFont="1" applyFill="1" applyBorder="1" applyAlignment="1">
      <alignment horizontal="center" wrapText="1"/>
    </xf>
    <xf numFmtId="0" fontId="5" fillId="3" borderId="0" xfId="0" applyNumberFormat="1" applyFont="1" applyFill="1" applyBorder="1" applyAlignment="1" applyProtection="1">
      <alignment horizontal="center" wrapText="1"/>
      <protection locked="0"/>
    </xf>
    <xf numFmtId="0" fontId="1" fillId="3" borderId="0" xfId="0" applyNumberFormat="1" applyFont="1" applyFill="1" applyBorder="1" applyAlignment="1" applyProtection="1">
      <alignment horizontal="center" wrapText="1"/>
      <protection locked="0"/>
    </xf>
    <xf numFmtId="0" fontId="1" fillId="0" borderId="0" xfId="0" applyNumberFormat="1" applyFont="1" applyFill="1" applyBorder="1" applyAlignment="1" applyProtection="1">
      <alignment horizontal="center" wrapText="1"/>
      <protection locked="0"/>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5" fillId="0" borderId="8" xfId="0" applyNumberFormat="1" applyFont="1" applyFill="1" applyBorder="1" applyAlignment="1">
      <alignment horizontal="center" wrapText="1"/>
    </xf>
    <xf numFmtId="0" fontId="5" fillId="0" borderId="1" xfId="0" applyNumberFormat="1" applyFont="1" applyFill="1" applyBorder="1" applyAlignment="1">
      <alignment horizontal="center" wrapText="1"/>
    </xf>
    <xf numFmtId="0" fontId="13" fillId="0" borderId="0" xfId="1" quotePrefix="1" applyNumberFormat="1" applyFont="1" applyFill="1" applyAlignment="1">
      <alignment horizontal="left" vertical="top" wrapText="1"/>
    </xf>
    <xf numFmtId="0" fontId="8" fillId="0" borderId="0" xfId="1" quotePrefix="1" applyNumberFormat="1" applyFont="1" applyFill="1" applyAlignment="1">
      <alignment horizontal="left" vertical="top" wrapText="1"/>
    </xf>
    <xf numFmtId="0" fontId="8" fillId="0" borderId="0" xfId="0" quotePrefix="1" applyNumberFormat="1" applyFont="1" applyFill="1" applyAlignment="1">
      <alignment horizontal="left" vertical="top" wrapText="1"/>
    </xf>
    <xf numFmtId="0" fontId="8" fillId="6" borderId="0" xfId="1" quotePrefix="1" applyNumberFormat="1" applyFont="1" applyFill="1" applyAlignment="1">
      <alignment horizontal="left" vertical="top" wrapText="1"/>
    </xf>
  </cellXfs>
  <cellStyles count="5">
    <cellStyle name="Comma" xfId="1" builtinId="3"/>
    <cellStyle name="Currency" xfId="2" builtinId="4"/>
    <cellStyle name="Normal" xfId="0" builtinId="0"/>
    <cellStyle name="Normal 2" xfId="4" xr:uid="{00000000-0005-0000-0000-000003000000}"/>
    <cellStyle name="Percent" xfId="3" builtinId="5"/>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5"/>
  <sheetViews>
    <sheetView tabSelected="1" zoomScaleNormal="100" workbookViewId="0"/>
  </sheetViews>
  <sheetFormatPr defaultColWidth="9.21875" defaultRowHeight="13.2" x14ac:dyDescent="0.25"/>
  <cols>
    <col min="1" max="1" width="27.77734375" style="112" customWidth="1"/>
    <col min="2" max="2" width="16.5546875" style="206" customWidth="1"/>
    <col min="3" max="3" width="22.21875" style="206" customWidth="1"/>
    <col min="4" max="4" width="37.77734375" style="206" customWidth="1"/>
    <col min="5" max="16384" width="9.21875" style="206"/>
  </cols>
  <sheetData>
    <row r="1" spans="1:4" x14ac:dyDescent="0.25">
      <c r="A1" s="111" t="s">
        <v>167</v>
      </c>
    </row>
    <row r="2" spans="1:4" x14ac:dyDescent="0.25">
      <c r="A2" s="111"/>
    </row>
    <row r="3" spans="1:4" x14ac:dyDescent="0.25">
      <c r="A3" s="113" t="s">
        <v>213</v>
      </c>
    </row>
    <row r="4" spans="1:4" ht="217.8" customHeight="1" x14ac:dyDescent="0.25">
      <c r="A4" s="392" t="s">
        <v>218</v>
      </c>
      <c r="B4" s="392"/>
      <c r="C4" s="392"/>
      <c r="D4" s="392"/>
    </row>
    <row r="6" spans="1:4" x14ac:dyDescent="0.25">
      <c r="A6" s="111" t="s">
        <v>168</v>
      </c>
    </row>
    <row r="7" spans="1:4" ht="108" customHeight="1" x14ac:dyDescent="0.25">
      <c r="A7" s="392" t="s">
        <v>219</v>
      </c>
      <c r="B7" s="392"/>
      <c r="C7" s="392"/>
      <c r="D7" s="392"/>
    </row>
    <row r="9" spans="1:4" x14ac:dyDescent="0.25">
      <c r="A9" s="208" t="s">
        <v>169</v>
      </c>
      <c r="B9" s="208" t="s">
        <v>170</v>
      </c>
      <c r="C9" s="208" t="s">
        <v>171</v>
      </c>
      <c r="D9" s="208" t="s">
        <v>172</v>
      </c>
    </row>
    <row r="10" spans="1:4" x14ac:dyDescent="0.25">
      <c r="A10" s="209" t="s">
        <v>173</v>
      </c>
      <c r="B10" s="203"/>
      <c r="C10" s="203"/>
      <c r="D10" s="203"/>
    </row>
    <row r="11" spans="1:4" x14ac:dyDescent="0.25">
      <c r="A11" s="202" t="s">
        <v>174</v>
      </c>
      <c r="B11" s="203" t="s">
        <v>28</v>
      </c>
      <c r="C11" s="204">
        <v>40821</v>
      </c>
      <c r="D11" s="203" t="s">
        <v>175</v>
      </c>
    </row>
    <row r="12" spans="1:4" x14ac:dyDescent="0.25">
      <c r="A12" s="202" t="s">
        <v>176</v>
      </c>
      <c r="B12" s="203" t="s">
        <v>28</v>
      </c>
      <c r="C12" s="204">
        <v>41106</v>
      </c>
      <c r="D12" s="203" t="s">
        <v>177</v>
      </c>
    </row>
    <row r="13" spans="1:4" x14ac:dyDescent="0.25">
      <c r="A13" s="202" t="s">
        <v>178</v>
      </c>
      <c r="B13" s="203" t="s">
        <v>179</v>
      </c>
      <c r="C13" s="204">
        <v>41432</v>
      </c>
      <c r="D13" s="203" t="s">
        <v>180</v>
      </c>
    </row>
    <row r="14" spans="1:4" x14ac:dyDescent="0.25">
      <c r="A14" s="202" t="s">
        <v>181</v>
      </c>
      <c r="B14" s="203" t="s">
        <v>28</v>
      </c>
      <c r="C14" s="204">
        <v>42219</v>
      </c>
      <c r="D14" s="203" t="s">
        <v>182</v>
      </c>
    </row>
    <row r="15" spans="1:4" x14ac:dyDescent="0.25">
      <c r="A15" s="202" t="s">
        <v>183</v>
      </c>
      <c r="B15" s="203" t="s">
        <v>179</v>
      </c>
      <c r="C15" s="204">
        <v>42354</v>
      </c>
      <c r="D15" s="203" t="s">
        <v>184</v>
      </c>
    </row>
    <row r="16" spans="1:4" x14ac:dyDescent="0.25">
      <c r="A16" s="202" t="s">
        <v>185</v>
      </c>
      <c r="B16" s="203" t="s">
        <v>28</v>
      </c>
      <c r="C16" s="204">
        <v>42489</v>
      </c>
      <c r="D16" s="203" t="s">
        <v>186</v>
      </c>
    </row>
    <row r="17" spans="1:4" ht="15.6" x14ac:dyDescent="0.25">
      <c r="A17" s="202" t="s">
        <v>191</v>
      </c>
      <c r="B17" s="203" t="s">
        <v>28</v>
      </c>
      <c r="C17" s="204">
        <v>42657</v>
      </c>
      <c r="D17" s="203" t="s">
        <v>187</v>
      </c>
    </row>
    <row r="18" spans="1:4" ht="15.6" x14ac:dyDescent="0.25">
      <c r="A18" s="202" t="s">
        <v>192</v>
      </c>
      <c r="B18" s="203" t="s">
        <v>28</v>
      </c>
      <c r="C18" s="204">
        <v>42662</v>
      </c>
      <c r="D18" s="203" t="s">
        <v>188</v>
      </c>
    </row>
    <row r="19" spans="1:4" x14ac:dyDescent="0.25">
      <c r="A19" s="202"/>
      <c r="B19" s="203"/>
      <c r="C19" s="204"/>
      <c r="D19" s="203"/>
    </row>
    <row r="20" spans="1:4" x14ac:dyDescent="0.25">
      <c r="A20" s="205" t="s">
        <v>189</v>
      </c>
      <c r="B20" s="203"/>
      <c r="C20" s="204"/>
      <c r="D20" s="203"/>
    </row>
    <row r="21" spans="1:4" x14ac:dyDescent="0.25">
      <c r="A21" s="202" t="s">
        <v>190</v>
      </c>
      <c r="B21" s="203" t="s">
        <v>28</v>
      </c>
      <c r="C21" s="204">
        <v>42721</v>
      </c>
      <c r="D21" s="203" t="s">
        <v>208</v>
      </c>
    </row>
    <row r="23" spans="1:4" ht="15.6" x14ac:dyDescent="0.25">
      <c r="A23" s="112" t="s">
        <v>209</v>
      </c>
    </row>
    <row r="25" spans="1:4" x14ac:dyDescent="0.25">
      <c r="A25" s="111" t="s">
        <v>193</v>
      </c>
    </row>
    <row r="26" spans="1:4" ht="58.5" customHeight="1" x14ac:dyDescent="0.25">
      <c r="A26" s="393" t="s">
        <v>220</v>
      </c>
      <c r="B26" s="393"/>
      <c r="C26" s="393"/>
      <c r="D26" s="393"/>
    </row>
    <row r="27" spans="1:4" x14ac:dyDescent="0.25">
      <c r="A27" s="210"/>
      <c r="B27" s="211"/>
      <c r="C27" s="211"/>
      <c r="D27" s="211"/>
    </row>
    <row r="28" spans="1:4" x14ac:dyDescent="0.25">
      <c r="A28" s="208" t="s">
        <v>169</v>
      </c>
      <c r="B28" s="208" t="s">
        <v>170</v>
      </c>
      <c r="C28" s="208" t="s">
        <v>171</v>
      </c>
      <c r="D28" s="208" t="s">
        <v>172</v>
      </c>
    </row>
    <row r="29" spans="1:4" x14ac:dyDescent="0.25">
      <c r="A29" s="205" t="s">
        <v>173</v>
      </c>
      <c r="B29" s="202"/>
      <c r="C29" s="202"/>
      <c r="D29" s="202"/>
    </row>
    <row r="30" spans="1:4" x14ac:dyDescent="0.25">
      <c r="A30" s="202" t="s">
        <v>174</v>
      </c>
      <c r="B30" s="203" t="s">
        <v>28</v>
      </c>
      <c r="C30" s="204">
        <v>40821</v>
      </c>
      <c r="D30" s="203" t="s">
        <v>194</v>
      </c>
    </row>
    <row r="31" spans="1:4" x14ac:dyDescent="0.25">
      <c r="A31" s="202" t="s">
        <v>176</v>
      </c>
      <c r="B31" s="203" t="s">
        <v>28</v>
      </c>
      <c r="C31" s="204">
        <v>41106</v>
      </c>
      <c r="D31" s="203" t="s">
        <v>195</v>
      </c>
    </row>
    <row r="32" spans="1:4" x14ac:dyDescent="0.25">
      <c r="A32" s="202" t="s">
        <v>178</v>
      </c>
      <c r="B32" s="203" t="s">
        <v>179</v>
      </c>
      <c r="C32" s="204">
        <v>41432</v>
      </c>
      <c r="D32" s="203" t="s">
        <v>196</v>
      </c>
    </row>
    <row r="33" spans="1:4" x14ac:dyDescent="0.25">
      <c r="A33" s="202" t="s">
        <v>181</v>
      </c>
      <c r="B33" s="203" t="s">
        <v>28</v>
      </c>
      <c r="C33" s="204">
        <v>42219</v>
      </c>
      <c r="D33" s="203" t="s">
        <v>197</v>
      </c>
    </row>
    <row r="34" spans="1:4" x14ac:dyDescent="0.25">
      <c r="A34" s="202" t="s">
        <v>183</v>
      </c>
      <c r="B34" s="203" t="s">
        <v>179</v>
      </c>
      <c r="C34" s="204">
        <v>42354</v>
      </c>
      <c r="D34" s="203" t="s">
        <v>198</v>
      </c>
    </row>
    <row r="35" spans="1:4" x14ac:dyDescent="0.25">
      <c r="A35" s="202" t="s">
        <v>185</v>
      </c>
      <c r="B35" s="203" t="s">
        <v>28</v>
      </c>
      <c r="C35" s="204">
        <v>42489</v>
      </c>
      <c r="D35" s="203" t="s">
        <v>199</v>
      </c>
    </row>
    <row r="36" spans="1:4" ht="15.6" x14ac:dyDescent="0.25">
      <c r="A36" s="202" t="s">
        <v>191</v>
      </c>
      <c r="B36" s="203" t="s">
        <v>28</v>
      </c>
      <c r="C36" s="204">
        <v>42657</v>
      </c>
      <c r="D36" s="203" t="s">
        <v>200</v>
      </c>
    </row>
    <row r="37" spans="1:4" ht="15.6" x14ac:dyDescent="0.25">
      <c r="A37" s="202" t="s">
        <v>192</v>
      </c>
      <c r="B37" s="203" t="s">
        <v>28</v>
      </c>
      <c r="C37" s="204">
        <v>42662</v>
      </c>
      <c r="D37" s="203" t="s">
        <v>201</v>
      </c>
    </row>
    <row r="38" spans="1:4" x14ac:dyDescent="0.25">
      <c r="A38" s="202"/>
      <c r="B38" s="203"/>
      <c r="C38" s="204"/>
      <c r="D38" s="203"/>
    </row>
    <row r="39" spans="1:4" x14ac:dyDescent="0.25">
      <c r="A39" s="205" t="s">
        <v>189</v>
      </c>
      <c r="B39" s="203"/>
      <c r="C39" s="204"/>
      <c r="D39" s="203"/>
    </row>
    <row r="40" spans="1:4" ht="15.6" x14ac:dyDescent="0.25">
      <c r="A40" s="202" t="s">
        <v>190</v>
      </c>
      <c r="B40" s="203" t="s">
        <v>28</v>
      </c>
      <c r="C40" s="204">
        <v>42721</v>
      </c>
      <c r="D40" s="203" t="s">
        <v>202</v>
      </c>
    </row>
    <row r="42" spans="1:4" ht="15.6" x14ac:dyDescent="0.25">
      <c r="A42" s="394" t="s">
        <v>203</v>
      </c>
      <c r="B42" s="394"/>
      <c r="C42" s="394"/>
      <c r="D42" s="394"/>
    </row>
    <row r="43" spans="1:4" x14ac:dyDescent="0.25">
      <c r="A43" s="207"/>
    </row>
    <row r="44" spans="1:4" x14ac:dyDescent="0.25">
      <c r="A44" s="111"/>
    </row>
    <row r="45" spans="1:4" ht="53.25" customHeight="1" x14ac:dyDescent="0.25">
      <c r="A45" s="392"/>
      <c r="B45" s="392"/>
      <c r="C45" s="392"/>
      <c r="D45" s="392"/>
    </row>
  </sheetData>
  <mergeCells count="5">
    <mergeCell ref="A45:D45"/>
    <mergeCell ref="A4:D4"/>
    <mergeCell ref="A7:D7"/>
    <mergeCell ref="A26:D26"/>
    <mergeCell ref="A42:D42"/>
  </mergeCells>
  <pageMargins left="0.7" right="0.7" top="0.75" bottom="0.75" header="0.3" footer="0.3"/>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64"/>
  <sheetViews>
    <sheetView zoomScale="85" zoomScaleNormal="85" zoomScaleSheetLayoutView="80" workbookViewId="0">
      <pane xSplit="2" ySplit="3" topLeftCell="C4" activePane="bottomRight" state="frozen"/>
      <selection activeCell="D9" sqref="D9"/>
      <selection pane="topRight" activeCell="D9" sqref="D9"/>
      <selection pane="bottomLeft" activeCell="D9" sqref="D9"/>
      <selection pane="bottomRight"/>
    </sheetView>
  </sheetViews>
  <sheetFormatPr defaultColWidth="9.21875" defaultRowHeight="13.2" x14ac:dyDescent="0.25"/>
  <cols>
    <col min="1" max="1" width="56.44140625" style="1" customWidth="1"/>
    <col min="2" max="2" width="2.77734375" style="4" customWidth="1"/>
    <col min="3" max="3" width="10.77734375" style="4" customWidth="1"/>
    <col min="4" max="4" width="2.77734375" style="4" customWidth="1"/>
    <col min="5" max="7" width="10.77734375" style="4" customWidth="1"/>
    <col min="8" max="8" width="10.77734375" style="220" customWidth="1"/>
    <col min="9" max="9" width="10.77734375" style="221" customWidth="1"/>
    <col min="10" max="10" width="2.77734375" style="4" customWidth="1"/>
    <col min="11" max="11" width="10.77734375" style="4" customWidth="1"/>
    <col min="12" max="16384" width="9.21875" style="4"/>
  </cols>
  <sheetData>
    <row r="1" spans="1:11" s="5" customFormat="1" ht="26.4" x14ac:dyDescent="0.25">
      <c r="A1" s="6"/>
      <c r="C1" s="360" t="s">
        <v>160</v>
      </c>
      <c r="E1" s="183" t="s">
        <v>156</v>
      </c>
      <c r="F1" s="183" t="s">
        <v>157</v>
      </c>
      <c r="G1" s="183" t="s">
        <v>158</v>
      </c>
      <c r="H1" s="219" t="s">
        <v>159</v>
      </c>
      <c r="I1" s="358" t="s">
        <v>160</v>
      </c>
      <c r="K1" s="183" t="s">
        <v>156</v>
      </c>
    </row>
    <row r="2" spans="1:11" s="5" customFormat="1" x14ac:dyDescent="0.25">
      <c r="A2" s="6"/>
      <c r="C2" s="360">
        <v>2017</v>
      </c>
      <c r="E2" s="183">
        <v>2018</v>
      </c>
      <c r="F2" s="183">
        <v>2018</v>
      </c>
      <c r="G2" s="183">
        <v>2018</v>
      </c>
      <c r="H2" s="219">
        <v>2018</v>
      </c>
      <c r="I2" s="358">
        <v>2018</v>
      </c>
      <c r="K2" s="183">
        <v>2019</v>
      </c>
    </row>
    <row r="3" spans="1:11" x14ac:dyDescent="0.25">
      <c r="A3" s="6"/>
      <c r="C3" s="361"/>
      <c r="I3" s="359"/>
    </row>
    <row r="4" spans="1:11" ht="14.55" customHeight="1" x14ac:dyDescent="0.25">
      <c r="A4" s="8" t="s">
        <v>222</v>
      </c>
      <c r="B4" s="7"/>
      <c r="C4" s="361"/>
      <c r="I4" s="359"/>
    </row>
    <row r="5" spans="1:11" ht="14.55" customHeight="1" x14ac:dyDescent="0.25">
      <c r="A5" s="75" t="s">
        <v>179</v>
      </c>
      <c r="B5" s="2"/>
      <c r="C5" s="58">
        <v>4227.3</v>
      </c>
      <c r="E5" s="40">
        <v>1239.2</v>
      </c>
      <c r="F5" s="40">
        <v>1381.7</v>
      </c>
      <c r="G5" s="40">
        <v>1042.5</v>
      </c>
      <c r="H5" s="308">
        <v>997</v>
      </c>
      <c r="I5" s="222">
        <v>4660.3999999999996</v>
      </c>
      <c r="K5" s="306">
        <v>1375.1</v>
      </c>
    </row>
    <row r="6" spans="1:11" ht="14.55" customHeight="1" x14ac:dyDescent="0.25">
      <c r="A6" s="71" t="s">
        <v>28</v>
      </c>
      <c r="B6" s="7"/>
      <c r="C6" s="38"/>
      <c r="E6" s="53"/>
      <c r="F6" s="53"/>
      <c r="G6" s="53"/>
      <c r="H6" s="309"/>
      <c r="I6" s="224"/>
      <c r="K6" s="223"/>
    </row>
    <row r="7" spans="1:11" ht="15.75" customHeight="1" x14ac:dyDescent="0.25">
      <c r="A7" s="74" t="s">
        <v>207</v>
      </c>
      <c r="B7" s="37"/>
      <c r="C7" s="38">
        <v>2732.7</v>
      </c>
      <c r="E7" s="69">
        <v>602.1</v>
      </c>
      <c r="F7" s="69">
        <v>614</v>
      </c>
      <c r="G7" s="69">
        <v>666.6</v>
      </c>
      <c r="H7" s="310">
        <v>673.6</v>
      </c>
      <c r="I7" s="224">
        <v>2556.2999999999997</v>
      </c>
      <c r="K7" s="225">
        <v>591.79999999999995</v>
      </c>
    </row>
    <row r="8" spans="1:11" ht="14.55" customHeight="1" x14ac:dyDescent="0.25">
      <c r="A8" s="74" t="s">
        <v>150</v>
      </c>
      <c r="B8" s="37"/>
      <c r="C8" s="72">
        <v>361.1</v>
      </c>
      <c r="E8" s="45">
        <v>87.2</v>
      </c>
      <c r="F8" s="45">
        <v>92.2</v>
      </c>
      <c r="G8" s="45">
        <v>92.8</v>
      </c>
      <c r="H8" s="311">
        <v>91.4</v>
      </c>
      <c r="I8" s="227">
        <v>363.6</v>
      </c>
      <c r="K8" s="226">
        <v>80.2</v>
      </c>
    </row>
    <row r="9" spans="1:11" ht="14.55" customHeight="1" x14ac:dyDescent="0.25">
      <c r="A9" s="71" t="s">
        <v>28</v>
      </c>
      <c r="B9" s="37"/>
      <c r="C9" s="212">
        <v>3093.7999999999997</v>
      </c>
      <c r="E9" s="330">
        <v>689.30000000000007</v>
      </c>
      <c r="F9" s="42">
        <v>706.2</v>
      </c>
      <c r="G9" s="42">
        <v>759.4</v>
      </c>
      <c r="H9" s="312">
        <v>765</v>
      </c>
      <c r="I9" s="229">
        <v>2919.9</v>
      </c>
      <c r="K9" s="228">
        <v>672</v>
      </c>
    </row>
    <row r="10" spans="1:11" s="2" customFormat="1" ht="14.55" customHeight="1" x14ac:dyDescent="0.25">
      <c r="A10" s="9" t="s">
        <v>1</v>
      </c>
      <c r="C10" s="59">
        <v>0</v>
      </c>
      <c r="E10" s="69">
        <v>0</v>
      </c>
      <c r="F10" s="69">
        <v>0</v>
      </c>
      <c r="G10" s="69">
        <v>0</v>
      </c>
      <c r="H10" s="310">
        <v>0</v>
      </c>
      <c r="I10" s="230">
        <v>0</v>
      </c>
      <c r="K10" s="225">
        <v>0</v>
      </c>
    </row>
    <row r="11" spans="1:11" s="2" customFormat="1" ht="14.55" customHeight="1" x14ac:dyDescent="0.25">
      <c r="A11" s="88" t="s">
        <v>43</v>
      </c>
      <c r="C11" s="62">
        <v>0</v>
      </c>
      <c r="E11" s="30">
        <v>0</v>
      </c>
      <c r="F11" s="30">
        <v>0</v>
      </c>
      <c r="G11" s="30">
        <v>0</v>
      </c>
      <c r="H11" s="313">
        <v>0</v>
      </c>
      <c r="I11" s="232">
        <v>0</v>
      </c>
      <c r="K11" s="231">
        <v>0</v>
      </c>
    </row>
    <row r="12" spans="1:11" s="2" customFormat="1" ht="14.55" customHeight="1" thickBot="1" x14ac:dyDescent="0.3">
      <c r="A12" s="79" t="s">
        <v>223</v>
      </c>
      <c r="C12" s="23">
        <v>7321.1</v>
      </c>
      <c r="E12" s="26">
        <v>1928.5</v>
      </c>
      <c r="F12" s="26">
        <v>2087.9</v>
      </c>
      <c r="G12" s="26">
        <v>1801.9</v>
      </c>
      <c r="H12" s="26">
        <v>1762</v>
      </c>
      <c r="I12" s="23">
        <v>7580.2999999999993</v>
      </c>
      <c r="K12" s="355">
        <v>2047.1</v>
      </c>
    </row>
    <row r="13" spans="1:11" ht="14.55" customHeight="1" thickTop="1" x14ac:dyDescent="0.25">
      <c r="C13" s="61"/>
      <c r="E13" s="44"/>
      <c r="F13" s="44"/>
      <c r="G13" s="44"/>
      <c r="H13" s="315"/>
      <c r="I13" s="236"/>
      <c r="K13" s="235"/>
    </row>
    <row r="14" spans="1:11" ht="14.55" customHeight="1" x14ac:dyDescent="0.25">
      <c r="A14" s="8" t="s">
        <v>34</v>
      </c>
      <c r="C14" s="61"/>
      <c r="E14" s="44"/>
      <c r="F14" s="44"/>
      <c r="G14" s="44"/>
      <c r="H14" s="315"/>
      <c r="I14" s="236"/>
      <c r="K14" s="235"/>
    </row>
    <row r="15" spans="1:11" ht="14.55" customHeight="1" x14ac:dyDescent="0.25">
      <c r="A15" s="75" t="s">
        <v>179</v>
      </c>
      <c r="B15" s="2"/>
      <c r="C15" s="61">
        <v>2149.3000000000002</v>
      </c>
      <c r="E15" s="44">
        <v>680.5</v>
      </c>
      <c r="F15" s="44">
        <v>749.8</v>
      </c>
      <c r="G15" s="44">
        <v>569.4</v>
      </c>
      <c r="H15" s="315">
        <v>531.5</v>
      </c>
      <c r="I15" s="236">
        <v>2531.1999999999998</v>
      </c>
      <c r="K15" s="235">
        <v>749.4</v>
      </c>
    </row>
    <row r="16" spans="1:11" ht="14.55" customHeight="1" x14ac:dyDescent="0.25">
      <c r="A16" s="71" t="s">
        <v>28</v>
      </c>
      <c r="C16" s="59">
        <v>1352.3</v>
      </c>
      <c r="E16" s="69">
        <v>315.5</v>
      </c>
      <c r="F16" s="69">
        <v>315.5</v>
      </c>
      <c r="G16" s="69">
        <v>344.7</v>
      </c>
      <c r="H16" s="310">
        <v>333.7</v>
      </c>
      <c r="I16" s="230">
        <v>1309.4000000000001</v>
      </c>
      <c r="K16" s="225">
        <v>290.8</v>
      </c>
    </row>
    <row r="17" spans="1:11" ht="14.25" customHeight="1" x14ac:dyDescent="0.25">
      <c r="A17" s="89" t="s">
        <v>1</v>
      </c>
      <c r="B17" s="2"/>
      <c r="C17" s="59">
        <v>0</v>
      </c>
      <c r="E17" s="69">
        <v>0</v>
      </c>
      <c r="F17" s="69">
        <v>0</v>
      </c>
      <c r="G17" s="69">
        <v>0</v>
      </c>
      <c r="H17" s="310">
        <v>0</v>
      </c>
      <c r="I17" s="230">
        <v>0</v>
      </c>
      <c r="K17" s="225">
        <v>0</v>
      </c>
    </row>
    <row r="18" spans="1:11" ht="14.55" customHeight="1" x14ac:dyDescent="0.25">
      <c r="A18" s="88" t="s">
        <v>43</v>
      </c>
      <c r="C18" s="62">
        <v>17.399999999999999</v>
      </c>
      <c r="E18" s="47">
        <v>-7.7</v>
      </c>
      <c r="F18" s="47">
        <v>3.4</v>
      </c>
      <c r="G18" s="47">
        <v>-3.8</v>
      </c>
      <c r="H18" s="313">
        <v>-20</v>
      </c>
      <c r="I18" s="232">
        <v>-28.1</v>
      </c>
      <c r="K18" s="231">
        <v>8.43</v>
      </c>
    </row>
    <row r="19" spans="1:11" ht="14.55" customHeight="1" thickBot="1" x14ac:dyDescent="0.3">
      <c r="A19" s="79" t="s">
        <v>35</v>
      </c>
      <c r="B19" s="2"/>
      <c r="C19" s="23">
        <v>3519.0000000000005</v>
      </c>
      <c r="E19" s="26">
        <v>988.3</v>
      </c>
      <c r="F19" s="26">
        <v>1068.7</v>
      </c>
      <c r="G19" s="26">
        <v>910.3</v>
      </c>
      <c r="H19" s="314">
        <v>845.2</v>
      </c>
      <c r="I19" s="234">
        <v>3812.5</v>
      </c>
      <c r="K19" s="233">
        <v>1048.6300000000001</v>
      </c>
    </row>
    <row r="20" spans="1:11" ht="14.55" customHeight="1" thickTop="1" x14ac:dyDescent="0.25">
      <c r="A20" s="79"/>
      <c r="C20" s="61"/>
      <c r="E20" s="44"/>
      <c r="F20" s="44"/>
      <c r="G20" s="44"/>
      <c r="H20" s="315"/>
      <c r="I20" s="236"/>
      <c r="K20" s="235"/>
    </row>
    <row r="21" spans="1:11" ht="14.55" customHeight="1" x14ac:dyDescent="0.25">
      <c r="A21" s="8" t="s">
        <v>37</v>
      </c>
      <c r="C21" s="61"/>
      <c r="E21" s="44"/>
      <c r="F21" s="44"/>
      <c r="G21" s="44"/>
      <c r="H21" s="315"/>
      <c r="I21" s="236"/>
      <c r="K21" s="235"/>
    </row>
    <row r="22" spans="1:11" ht="14.55" customHeight="1" x14ac:dyDescent="0.25">
      <c r="A22" s="75" t="s">
        <v>234</v>
      </c>
      <c r="B22" s="2"/>
      <c r="C22" s="61">
        <v>1532.4</v>
      </c>
      <c r="E22" s="44">
        <v>497.5</v>
      </c>
      <c r="F22" s="44">
        <v>569</v>
      </c>
      <c r="G22" s="44">
        <v>394.8</v>
      </c>
      <c r="H22" s="315">
        <v>378.9</v>
      </c>
      <c r="I22" s="236">
        <v>1840.1999999999998</v>
      </c>
      <c r="K22" s="235">
        <v>520</v>
      </c>
    </row>
    <row r="23" spans="1:11" ht="14.55" customHeight="1" x14ac:dyDescent="0.25">
      <c r="A23" s="41" t="s">
        <v>44</v>
      </c>
      <c r="C23" s="59">
        <v>792.4</v>
      </c>
      <c r="E23" s="69">
        <v>201.7</v>
      </c>
      <c r="F23" s="69">
        <v>185.7</v>
      </c>
      <c r="G23" s="69">
        <v>199.4</v>
      </c>
      <c r="H23" s="310">
        <v>207.3</v>
      </c>
      <c r="I23" s="230">
        <v>794.09999999999991</v>
      </c>
      <c r="K23" s="225">
        <v>167.8</v>
      </c>
    </row>
    <row r="24" spans="1:11" s="2" customFormat="1" ht="14.55" customHeight="1" x14ac:dyDescent="0.25">
      <c r="A24" s="89" t="s">
        <v>45</v>
      </c>
      <c r="C24" s="59">
        <v>-139.9</v>
      </c>
      <c r="E24" s="69">
        <v>-37.4</v>
      </c>
      <c r="F24" s="69">
        <v>-41.5</v>
      </c>
      <c r="G24" s="69">
        <v>-41.3</v>
      </c>
      <c r="H24" s="310">
        <v>-45.6</v>
      </c>
      <c r="I24" s="230">
        <v>-165.8</v>
      </c>
      <c r="K24" s="225">
        <v>-50.2</v>
      </c>
    </row>
    <row r="25" spans="1:11" ht="14.55" customHeight="1" x14ac:dyDescent="0.25">
      <c r="A25" s="88" t="s">
        <v>43</v>
      </c>
      <c r="C25" s="62">
        <v>204.1</v>
      </c>
      <c r="E25" s="47">
        <v>-100.7</v>
      </c>
      <c r="F25" s="47">
        <v>4.0999999999999996</v>
      </c>
      <c r="G25" s="47">
        <v>-63.3</v>
      </c>
      <c r="H25" s="313">
        <v>-28.8</v>
      </c>
      <c r="I25" s="232">
        <v>-188.70000000000002</v>
      </c>
      <c r="K25" s="231">
        <v>-12.2</v>
      </c>
    </row>
    <row r="26" spans="1:11" s="2" customFormat="1" ht="14.55" customHeight="1" thickBot="1" x14ac:dyDescent="0.3">
      <c r="A26" s="79" t="s">
        <v>2</v>
      </c>
      <c r="C26" s="23">
        <v>2389</v>
      </c>
      <c r="E26" s="26">
        <v>561.1</v>
      </c>
      <c r="F26" s="26">
        <v>717.30000000000007</v>
      </c>
      <c r="G26" s="26">
        <v>489.60000000000008</v>
      </c>
      <c r="H26" s="314">
        <v>511.8</v>
      </c>
      <c r="I26" s="234">
        <v>2279.7999999999997</v>
      </c>
      <c r="K26" s="233">
        <v>625.39999999999986</v>
      </c>
    </row>
    <row r="27" spans="1:11" s="2" customFormat="1" ht="14.55" customHeight="1" thickTop="1" x14ac:dyDescent="0.25">
      <c r="C27" s="63"/>
      <c r="E27" s="49"/>
      <c r="F27" s="49"/>
      <c r="G27" s="49"/>
      <c r="H27" s="316"/>
      <c r="I27" s="238"/>
      <c r="K27" s="237"/>
    </row>
    <row r="28" spans="1:11" s="2" customFormat="1" ht="14.55" customHeight="1" x14ac:dyDescent="0.25">
      <c r="A28" s="28" t="s">
        <v>210</v>
      </c>
      <c r="C28" s="63"/>
      <c r="E28" s="49"/>
      <c r="F28" s="49"/>
      <c r="G28" s="49"/>
      <c r="H28" s="316"/>
      <c r="I28" s="238"/>
      <c r="K28" s="237"/>
    </row>
    <row r="29" spans="1:11" s="2" customFormat="1" ht="14.55" customHeight="1" x14ac:dyDescent="0.25">
      <c r="A29" s="76" t="s">
        <v>235</v>
      </c>
      <c r="C29" s="84">
        <v>0</v>
      </c>
      <c r="E29" s="83">
        <v>0</v>
      </c>
      <c r="F29" s="83">
        <v>0</v>
      </c>
      <c r="G29" s="83">
        <v>0</v>
      </c>
      <c r="H29" s="317">
        <v>0</v>
      </c>
      <c r="I29" s="240">
        <v>0</v>
      </c>
      <c r="K29" s="239">
        <v>0</v>
      </c>
    </row>
    <row r="30" spans="1:11" s="2" customFormat="1" ht="14.55" customHeight="1" x14ac:dyDescent="0.25">
      <c r="A30" s="71" t="s">
        <v>211</v>
      </c>
      <c r="C30" s="59">
        <v>29.2</v>
      </c>
      <c r="E30" s="48">
        <v>0.2</v>
      </c>
      <c r="F30" s="48">
        <v>0</v>
      </c>
      <c r="G30" s="48">
        <v>32.1</v>
      </c>
      <c r="H30" s="318">
        <v>2.1</v>
      </c>
      <c r="I30" s="230">
        <v>34.400000000000006</v>
      </c>
      <c r="K30" s="241">
        <v>4.8</v>
      </c>
    </row>
    <row r="31" spans="1:11" s="2" customFormat="1" ht="14.55" customHeight="1" x14ac:dyDescent="0.25">
      <c r="A31" s="71" t="s">
        <v>109</v>
      </c>
      <c r="C31" s="59">
        <v>-0.2</v>
      </c>
      <c r="E31" s="48">
        <v>0.2</v>
      </c>
      <c r="F31" s="48">
        <v>0.2</v>
      </c>
      <c r="G31" s="48">
        <v>0.1</v>
      </c>
      <c r="H31" s="318">
        <v>-0.3</v>
      </c>
      <c r="I31" s="230">
        <v>0.2</v>
      </c>
      <c r="K31" s="241">
        <v>-0.1</v>
      </c>
    </row>
    <row r="32" spans="1:11" s="2" customFormat="1" ht="14.55" customHeight="1" x14ac:dyDescent="0.25">
      <c r="A32" s="87" t="s">
        <v>43</v>
      </c>
      <c r="C32" s="25">
        <v>-1.7</v>
      </c>
      <c r="E32" s="31">
        <v>0</v>
      </c>
      <c r="F32" s="31">
        <v>0</v>
      </c>
      <c r="G32" s="31">
        <v>216.9</v>
      </c>
      <c r="H32" s="318">
        <v>235.7</v>
      </c>
      <c r="I32" s="242">
        <v>452.6</v>
      </c>
      <c r="K32" s="241">
        <v>359.7</v>
      </c>
    </row>
    <row r="33" spans="1:11" s="2" customFormat="1" ht="14.55" customHeight="1" thickBot="1" x14ac:dyDescent="0.3">
      <c r="A33" s="93" t="s">
        <v>221</v>
      </c>
      <c r="C33" s="60">
        <v>27.3</v>
      </c>
      <c r="E33" s="46">
        <v>0.4</v>
      </c>
      <c r="F33" s="46">
        <v>0.2</v>
      </c>
      <c r="G33" s="46">
        <v>249.10000000000002</v>
      </c>
      <c r="H33" s="319">
        <v>237.5</v>
      </c>
      <c r="I33" s="244">
        <v>487.20000000000005</v>
      </c>
      <c r="K33" s="243">
        <v>364.4</v>
      </c>
    </row>
    <row r="34" spans="1:11" s="2" customFormat="1" ht="14.55" customHeight="1" thickTop="1" x14ac:dyDescent="0.25">
      <c r="A34" s="27"/>
      <c r="C34" s="63"/>
      <c r="E34" s="49"/>
      <c r="F34" s="49"/>
      <c r="G34" s="49"/>
      <c r="H34" s="316"/>
      <c r="I34" s="238"/>
      <c r="K34" s="237"/>
    </row>
    <row r="35" spans="1:11" s="2" customFormat="1" ht="14.55" customHeight="1" thickBot="1" x14ac:dyDescent="0.3">
      <c r="A35" s="76" t="s">
        <v>6</v>
      </c>
      <c r="C35" s="362">
        <v>2213.9</v>
      </c>
      <c r="E35" s="82">
        <v>662.20000000000016</v>
      </c>
      <c r="F35" s="82">
        <v>713.40000000000009</v>
      </c>
      <c r="G35" s="82">
        <v>585.10000000000014</v>
      </c>
      <c r="H35" s="320">
        <v>542.40000000000009</v>
      </c>
      <c r="I35" s="365">
        <v>2503.0999999999995</v>
      </c>
      <c r="K35" s="245">
        <v>642.29999999999984</v>
      </c>
    </row>
    <row r="36" spans="1:11" ht="13.8" thickTop="1" x14ac:dyDescent="0.25">
      <c r="A36" s="353"/>
      <c r="B36" s="354"/>
      <c r="C36" s="363"/>
      <c r="D36" s="353"/>
      <c r="E36" s="354"/>
      <c r="I36" s="359"/>
    </row>
    <row r="37" spans="1:11" s="2" customFormat="1" ht="14.55" customHeight="1" x14ac:dyDescent="0.25">
      <c r="A37" s="196" t="s">
        <v>224</v>
      </c>
      <c r="B37" s="3"/>
      <c r="C37" s="364"/>
      <c r="E37" s="85"/>
      <c r="F37" s="85"/>
      <c r="G37" s="85"/>
      <c r="H37" s="247"/>
      <c r="I37" s="366"/>
      <c r="K37" s="246"/>
    </row>
    <row r="38" spans="1:11" s="2" customFormat="1" ht="14.55" customHeight="1" x14ac:dyDescent="0.25">
      <c r="A38" s="194" t="s">
        <v>179</v>
      </c>
      <c r="C38" s="73"/>
      <c r="E38" s="35"/>
      <c r="F38" s="35"/>
      <c r="G38" s="35"/>
      <c r="H38" s="269"/>
      <c r="I38" s="73">
        <v>0.1</v>
      </c>
      <c r="K38" s="249">
        <v>0.11</v>
      </c>
    </row>
    <row r="39" spans="1:11" s="2" customFormat="1" ht="14.55" customHeight="1" x14ac:dyDescent="0.25">
      <c r="A39" s="194" t="s">
        <v>28</v>
      </c>
      <c r="C39" s="73"/>
      <c r="E39" s="35"/>
      <c r="F39" s="35"/>
      <c r="G39" s="35"/>
      <c r="H39" s="269"/>
      <c r="I39" s="73">
        <v>-0.06</v>
      </c>
      <c r="K39" s="249">
        <v>-0.03</v>
      </c>
    </row>
    <row r="40" spans="1:11" s="2" customFormat="1" ht="14.55" customHeight="1" x14ac:dyDescent="0.25">
      <c r="A40" s="194" t="s">
        <v>223</v>
      </c>
      <c r="C40" s="73"/>
      <c r="E40" s="35"/>
      <c r="F40" s="35"/>
      <c r="G40" s="35"/>
      <c r="H40" s="269"/>
      <c r="I40" s="73">
        <v>0.04</v>
      </c>
      <c r="K40" s="249">
        <v>0.06</v>
      </c>
    </row>
    <row r="41" spans="1:11" s="2" customFormat="1" ht="14.55" customHeight="1" x14ac:dyDescent="0.25">
      <c r="A41" s="27"/>
      <c r="C41" s="66"/>
      <c r="E41" s="49"/>
      <c r="F41" s="49"/>
      <c r="G41" s="49"/>
      <c r="H41" s="316"/>
      <c r="I41" s="66"/>
      <c r="K41" s="237"/>
    </row>
    <row r="42" spans="1:11" s="2" customFormat="1" ht="14.55" customHeight="1" x14ac:dyDescent="0.25">
      <c r="A42" s="193" t="s">
        <v>36</v>
      </c>
      <c r="C42" s="66"/>
      <c r="E42" s="49"/>
      <c r="F42" s="49"/>
      <c r="G42" s="49"/>
      <c r="H42" s="316"/>
      <c r="I42" s="66"/>
      <c r="K42" s="237"/>
    </row>
    <row r="43" spans="1:11" s="2" customFormat="1" ht="14.55" customHeight="1" x14ac:dyDescent="0.25">
      <c r="A43" s="194" t="s">
        <v>179</v>
      </c>
      <c r="C43" s="73"/>
      <c r="E43" s="35"/>
      <c r="F43" s="35"/>
      <c r="G43" s="35"/>
      <c r="H43" s="269"/>
      <c r="I43" s="73">
        <v>0.18</v>
      </c>
      <c r="K43" s="249">
        <v>0.1</v>
      </c>
    </row>
    <row r="44" spans="1:11" s="2" customFormat="1" ht="14.55" customHeight="1" x14ac:dyDescent="0.25">
      <c r="A44" s="194" t="s">
        <v>28</v>
      </c>
      <c r="C44" s="73"/>
      <c r="E44" s="35"/>
      <c r="F44" s="35"/>
      <c r="G44" s="35"/>
      <c r="H44" s="269"/>
      <c r="I44" s="73">
        <v>-0.03</v>
      </c>
      <c r="K44" s="249">
        <v>-0.08</v>
      </c>
    </row>
    <row r="45" spans="1:11" s="2" customFormat="1" ht="14.55" customHeight="1" x14ac:dyDescent="0.25">
      <c r="A45" s="194" t="s">
        <v>35</v>
      </c>
      <c r="C45" s="73"/>
      <c r="E45" s="35"/>
      <c r="F45" s="35"/>
      <c r="G45" s="35"/>
      <c r="H45" s="269"/>
      <c r="I45" s="73">
        <v>0.08</v>
      </c>
      <c r="K45" s="249">
        <v>0.06</v>
      </c>
    </row>
    <row r="46" spans="1:11" s="2" customFormat="1" ht="14.55" customHeight="1" x14ac:dyDescent="0.25">
      <c r="A46" s="27"/>
      <c r="C46" s="66"/>
      <c r="E46" s="49"/>
      <c r="F46" s="49"/>
      <c r="G46" s="49"/>
      <c r="H46" s="316"/>
      <c r="I46" s="66"/>
      <c r="K46" s="237"/>
    </row>
    <row r="47" spans="1:11" ht="14.55" customHeight="1" x14ac:dyDescent="0.25">
      <c r="A47" s="195" t="s">
        <v>0</v>
      </c>
      <c r="C47" s="67"/>
      <c r="E47" s="55"/>
      <c r="F47" s="55"/>
      <c r="G47" s="55"/>
      <c r="H47" s="321"/>
      <c r="I47" s="67"/>
      <c r="K47" s="252"/>
    </row>
    <row r="48" spans="1:11" ht="14.55" customHeight="1" x14ac:dyDescent="0.25">
      <c r="A48" s="194" t="s">
        <v>179</v>
      </c>
      <c r="C48" s="73"/>
      <c r="E48" s="54"/>
      <c r="F48" s="54"/>
      <c r="G48" s="54"/>
      <c r="H48" s="248"/>
      <c r="I48" s="73">
        <v>0.2</v>
      </c>
      <c r="K48" s="254">
        <v>0.05</v>
      </c>
    </row>
    <row r="49" spans="1:39" ht="14.55" customHeight="1" x14ac:dyDescent="0.25">
      <c r="A49" s="194" t="s">
        <v>28</v>
      </c>
      <c r="C49" s="73"/>
      <c r="E49" s="54"/>
      <c r="F49" s="54"/>
      <c r="G49" s="54"/>
      <c r="H49" s="248"/>
      <c r="I49" s="73">
        <v>0</v>
      </c>
      <c r="K49" s="254">
        <v>-0.17</v>
      </c>
    </row>
    <row r="50" spans="1:39" ht="14.55" customHeight="1" x14ac:dyDescent="0.25">
      <c r="A50" s="194" t="s">
        <v>1</v>
      </c>
      <c r="C50" s="73"/>
      <c r="E50" s="54"/>
      <c r="F50" s="54"/>
      <c r="G50" s="54"/>
      <c r="H50" s="248"/>
      <c r="I50" s="73">
        <v>-0.19</v>
      </c>
      <c r="K50" s="254">
        <v>-0.34</v>
      </c>
    </row>
    <row r="51" spans="1:39" ht="14.55" customHeight="1" x14ac:dyDescent="0.25">
      <c r="A51" s="194" t="s">
        <v>2</v>
      </c>
      <c r="C51" s="73"/>
      <c r="E51" s="54"/>
      <c r="F51" s="54"/>
      <c r="G51" s="54"/>
      <c r="H51" s="248"/>
      <c r="I51" s="73">
        <v>-0.05</v>
      </c>
      <c r="K51" s="254">
        <v>0.11</v>
      </c>
    </row>
    <row r="52" spans="1:39" ht="14.55" customHeight="1" x14ac:dyDescent="0.25">
      <c r="A52" s="193"/>
      <c r="C52" s="68"/>
      <c r="E52" s="55"/>
      <c r="F52" s="55"/>
      <c r="G52" s="55"/>
      <c r="H52" s="321"/>
      <c r="I52" s="255"/>
      <c r="K52" s="252"/>
    </row>
    <row r="53" spans="1:39" ht="14.55" customHeight="1" x14ac:dyDescent="0.25">
      <c r="A53" s="196" t="s">
        <v>225</v>
      </c>
      <c r="C53" s="68"/>
      <c r="E53" s="55"/>
      <c r="F53" s="55"/>
      <c r="G53" s="55"/>
      <c r="H53" s="321"/>
      <c r="I53" s="255"/>
      <c r="K53" s="252"/>
    </row>
    <row r="54" spans="1:39" ht="14.55" customHeight="1" x14ac:dyDescent="0.25">
      <c r="A54" s="194" t="s">
        <v>179</v>
      </c>
      <c r="C54" s="11">
        <v>0.50843327892508228</v>
      </c>
      <c r="E54" s="29">
        <v>0.54914460942543575</v>
      </c>
      <c r="F54" s="29">
        <v>0.54266483317652159</v>
      </c>
      <c r="G54" s="29">
        <v>0.54618705035971216</v>
      </c>
      <c r="H54" s="322">
        <v>0.53309929789368105</v>
      </c>
      <c r="I54" s="257">
        <v>0.54312934512059052</v>
      </c>
      <c r="K54" s="256">
        <v>0.54497854701476256</v>
      </c>
    </row>
    <row r="55" spans="1:39" ht="14.55" customHeight="1" x14ac:dyDescent="0.25">
      <c r="A55" s="194" t="s">
        <v>28</v>
      </c>
      <c r="C55" s="11">
        <v>0.437100006464542</v>
      </c>
      <c r="E55" s="29">
        <v>0.45771072102132593</v>
      </c>
      <c r="F55" s="29">
        <v>0.44675729255168506</v>
      </c>
      <c r="G55" s="29">
        <v>0.4539109823544904</v>
      </c>
      <c r="H55" s="322">
        <v>0.43620915032679736</v>
      </c>
      <c r="I55" s="257">
        <v>0.44844001506900921</v>
      </c>
      <c r="K55" s="256">
        <v>0.43273809523809526</v>
      </c>
    </row>
    <row r="56" spans="1:39" ht="14.55" customHeight="1" x14ac:dyDescent="0.25">
      <c r="A56" s="194" t="s">
        <v>35</v>
      </c>
      <c r="C56" s="11">
        <v>0.48066547376760327</v>
      </c>
      <c r="E56" s="29">
        <v>0.51247083225304635</v>
      </c>
      <c r="F56" s="29">
        <v>0.5118540159969347</v>
      </c>
      <c r="G56" s="29">
        <v>0.50518896720128748</v>
      </c>
      <c r="H56" s="322">
        <v>0.47968217934165724</v>
      </c>
      <c r="I56" s="257">
        <v>0.50294843212010087</v>
      </c>
      <c r="K56" s="256">
        <v>0.51225147770016133</v>
      </c>
    </row>
    <row r="57" spans="1:39" ht="14.55" customHeight="1" x14ac:dyDescent="0.25">
      <c r="A57" s="194"/>
      <c r="C57" s="68"/>
      <c r="E57" s="55"/>
      <c r="F57" s="55"/>
      <c r="G57" s="55"/>
      <c r="H57" s="321"/>
      <c r="I57" s="255"/>
      <c r="K57" s="252"/>
    </row>
    <row r="58" spans="1:39" ht="14.55" customHeight="1" x14ac:dyDescent="0.25">
      <c r="A58" s="196" t="s">
        <v>226</v>
      </c>
      <c r="C58" s="68"/>
      <c r="E58" s="55"/>
      <c r="F58" s="55"/>
      <c r="G58" s="55"/>
      <c r="H58" s="321"/>
      <c r="I58" s="255"/>
      <c r="K58" s="252"/>
    </row>
    <row r="59" spans="1:39" ht="14.55" customHeight="1" x14ac:dyDescent="0.25">
      <c r="A59" s="194" t="s">
        <v>179</v>
      </c>
      <c r="C59" s="11">
        <v>0.36250088709105105</v>
      </c>
      <c r="E59" s="29">
        <v>0.40146868947708197</v>
      </c>
      <c r="F59" s="29">
        <v>0.41181153651299124</v>
      </c>
      <c r="G59" s="29">
        <v>0.37870503597122301</v>
      </c>
      <c r="H59" s="322">
        <v>0.3800401203610832</v>
      </c>
      <c r="I59" s="257">
        <v>0.39485881040254056</v>
      </c>
      <c r="K59" s="256">
        <v>0.37815431604974187</v>
      </c>
    </row>
    <row r="60" spans="1:39" ht="14.55" customHeight="1" x14ac:dyDescent="0.25">
      <c r="A60" s="194" t="s">
        <v>28</v>
      </c>
      <c r="C60" s="11">
        <v>0.25612515353287219</v>
      </c>
      <c r="E60" s="29">
        <v>0.29261569708399821</v>
      </c>
      <c r="F60" s="29">
        <v>0.26295666949872554</v>
      </c>
      <c r="G60" s="29">
        <v>0.26257571767184623</v>
      </c>
      <c r="H60" s="322">
        <v>0.27098039215686276</v>
      </c>
      <c r="I60" s="257">
        <v>0.27196136854001846</v>
      </c>
      <c r="K60" s="256">
        <v>0.24970238095238098</v>
      </c>
    </row>
    <row r="61" spans="1:39" ht="14.55" customHeight="1" x14ac:dyDescent="0.25">
      <c r="A61" s="194" t="s">
        <v>1</v>
      </c>
      <c r="C61" s="11">
        <v>-1.9109150264304545E-2</v>
      </c>
      <c r="E61" s="29">
        <v>-1.939331086336531E-2</v>
      </c>
      <c r="F61" s="29">
        <v>-1.9876430863547102E-2</v>
      </c>
      <c r="G61" s="29">
        <v>-2.2920250846328871E-2</v>
      </c>
      <c r="H61" s="322">
        <v>-2.5879682179341657E-2</v>
      </c>
      <c r="I61" s="257">
        <v>-2.1872485257839403E-2</v>
      </c>
      <c r="K61" s="256">
        <v>-2.4522495237164772E-2</v>
      </c>
    </row>
    <row r="62" spans="1:39" ht="14.55" customHeight="1" x14ac:dyDescent="0.25">
      <c r="A62" s="194" t="s">
        <v>2</v>
      </c>
      <c r="C62" s="11">
        <v>0.3263170834983814</v>
      </c>
      <c r="E62" s="29">
        <v>0.29095151672284159</v>
      </c>
      <c r="F62" s="29">
        <v>0.34355093634752626</v>
      </c>
      <c r="G62" s="29">
        <v>0.27171319163105612</v>
      </c>
      <c r="H62" s="322">
        <v>0.29046538024971624</v>
      </c>
      <c r="I62" s="257">
        <v>0.30075326834030314</v>
      </c>
      <c r="K62" s="256">
        <v>0.30550534903033555</v>
      </c>
    </row>
    <row r="63" spans="1:39" x14ac:dyDescent="0.25">
      <c r="A63" s="27"/>
    </row>
    <row r="64" spans="1:39" ht="58.5" customHeight="1" x14ac:dyDescent="0.25">
      <c r="A64" s="395" t="s">
        <v>236</v>
      </c>
      <c r="B64" s="395"/>
      <c r="C64" s="395"/>
      <c r="D64" s="395"/>
      <c r="E64" s="395"/>
      <c r="F64" s="395"/>
      <c r="G64" s="395"/>
      <c r="H64" s="395"/>
      <c r="I64" s="395"/>
      <c r="J64" s="395"/>
      <c r="K64" s="395"/>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row>
  </sheetData>
  <sheetProtection formatCells="0" formatColumns="0" formatRows="0" insertColumns="0" insertRows="0" insertHyperlinks="0" sort="0" autoFilter="0" pivotTables="0"/>
  <mergeCells count="1">
    <mergeCell ref="A64:K64"/>
  </mergeCells>
  <phoneticPr fontId="3" type="noConversion"/>
  <pageMargins left="0.25" right="0.25" top="0.8" bottom="0.5" header="0.25" footer="0.5"/>
  <pageSetup scale="90" fitToHeight="2" orientation="landscape" r:id="rId1"/>
  <headerFooter alignWithMargins="0">
    <oddHeader>&amp;C&amp;"Arial,Bold"&amp;12Business Segment Information
&amp;"Arial,Regular"&amp;10(as adjusted) &amp;X(1)&amp;X
(in millions)</oddHeader>
  </headerFooter>
  <rowBreaks count="1" manualBreakCount="1">
    <brk id="3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5C21A-FA16-4935-A566-6F2B497D4CA3}">
  <dimension ref="A1:Q76"/>
  <sheetViews>
    <sheetView zoomScale="85" zoomScaleNormal="85" zoomScaleSheetLayoutView="80" workbookViewId="0">
      <pane xSplit="1" ySplit="3" topLeftCell="B4" activePane="bottomRight" state="frozen"/>
      <selection activeCell="D9" sqref="D9"/>
      <selection pane="topRight" activeCell="D9" sqref="D9"/>
      <selection pane="bottomLeft" activeCell="D9" sqref="D9"/>
      <selection pane="bottomRight"/>
    </sheetView>
  </sheetViews>
  <sheetFormatPr defaultColWidth="9.21875" defaultRowHeight="13.2" x14ac:dyDescent="0.25"/>
  <cols>
    <col min="1" max="1" width="56.44140625" style="55" customWidth="1"/>
    <col min="2" max="2" width="2.77734375" style="41" customWidth="1"/>
    <col min="3" max="3" width="10.77734375" style="41" customWidth="1"/>
    <col min="4" max="4" width="2.77734375" style="41" customWidth="1"/>
    <col min="5" max="5" width="10.77734375" style="41" customWidth="1"/>
    <col min="6" max="6" width="2.77734375" style="41" customWidth="1"/>
    <col min="7" max="7" width="10.77734375" style="41" customWidth="1"/>
    <col min="8" max="8" width="2.77734375" style="41" customWidth="1"/>
    <col min="9" max="9" width="10.77734375" style="41" customWidth="1"/>
    <col min="10" max="10" width="2.77734375" style="41" customWidth="1"/>
    <col min="11" max="11" width="10.77734375" style="41" customWidth="1"/>
    <col min="12" max="12" width="2.77734375" style="41" customWidth="1"/>
    <col min="13" max="16" width="10.77734375" style="41" customWidth="1"/>
    <col min="17" max="17" width="10.77734375" style="336" customWidth="1"/>
    <col min="18" max="16384" width="9.21875" style="41"/>
  </cols>
  <sheetData>
    <row r="1" spans="1:17" s="5" customFormat="1" ht="26.4" x14ac:dyDescent="0.25">
      <c r="A1" s="6"/>
      <c r="C1" s="360" t="s">
        <v>160</v>
      </c>
      <c r="E1" s="360" t="s">
        <v>160</v>
      </c>
      <c r="G1" s="360" t="s">
        <v>160</v>
      </c>
      <c r="I1" s="360" t="s">
        <v>160</v>
      </c>
      <c r="K1" s="360" t="s">
        <v>160</v>
      </c>
      <c r="M1" s="183" t="s">
        <v>156</v>
      </c>
      <c r="N1" s="183" t="s">
        <v>157</v>
      </c>
      <c r="O1" s="183" t="s">
        <v>158</v>
      </c>
      <c r="P1" s="183" t="s">
        <v>159</v>
      </c>
      <c r="Q1" s="358" t="s">
        <v>160</v>
      </c>
    </row>
    <row r="2" spans="1:17" s="5" customFormat="1" x14ac:dyDescent="0.25">
      <c r="A2" s="6"/>
      <c r="C2" s="360">
        <v>2013</v>
      </c>
      <c r="E2" s="360">
        <v>2014</v>
      </c>
      <c r="G2" s="360">
        <v>2015</v>
      </c>
      <c r="I2" s="360">
        <v>2016</v>
      </c>
      <c r="K2" s="360">
        <v>2017</v>
      </c>
      <c r="M2" s="183">
        <v>2018</v>
      </c>
      <c r="N2" s="183">
        <v>2018</v>
      </c>
      <c r="O2" s="183">
        <v>2018</v>
      </c>
      <c r="P2" s="183">
        <v>2018</v>
      </c>
      <c r="Q2" s="358">
        <v>2018</v>
      </c>
    </row>
    <row r="3" spans="1:17" x14ac:dyDescent="0.25">
      <c r="A3" s="6"/>
      <c r="C3" s="368"/>
      <c r="E3" s="368"/>
      <c r="G3" s="368"/>
      <c r="I3" s="368"/>
      <c r="K3" s="368"/>
      <c r="Q3" s="369"/>
    </row>
    <row r="4" spans="1:17" ht="14.55" customHeight="1" x14ac:dyDescent="0.25">
      <c r="A4" s="8" t="s">
        <v>222</v>
      </c>
      <c r="B4" s="39"/>
      <c r="C4" s="368"/>
      <c r="E4" s="368"/>
      <c r="G4" s="368"/>
      <c r="I4" s="368"/>
      <c r="K4" s="368"/>
      <c r="Q4" s="369"/>
    </row>
    <row r="5" spans="1:17" ht="14.55" customHeight="1" x14ac:dyDescent="0.25">
      <c r="A5" s="75" t="s">
        <v>239</v>
      </c>
      <c r="B5" s="49"/>
      <c r="C5" s="58">
        <v>2588.1000000000004</v>
      </c>
      <c r="D5" s="49"/>
      <c r="E5" s="58">
        <v>2835.6000000000004</v>
      </c>
      <c r="G5" s="58">
        <v>3188.6</v>
      </c>
      <c r="I5" s="58">
        <v>3622.6</v>
      </c>
      <c r="K5" s="58">
        <v>4229.3</v>
      </c>
      <c r="M5" s="40">
        <v>1242.3</v>
      </c>
      <c r="N5" s="40">
        <v>1378.9</v>
      </c>
      <c r="O5" s="40">
        <v>1040.0999999999999</v>
      </c>
      <c r="P5" s="40">
        <v>997.2</v>
      </c>
      <c r="Q5" s="222">
        <v>4658.5</v>
      </c>
    </row>
    <row r="6" spans="1:17" ht="14.55" customHeight="1" x14ac:dyDescent="0.25">
      <c r="A6" s="71" t="s">
        <v>28</v>
      </c>
      <c r="B6" s="39"/>
      <c r="C6" s="337"/>
      <c r="E6" s="337"/>
      <c r="G6" s="212"/>
      <c r="I6" s="212"/>
      <c r="K6" s="337"/>
      <c r="M6" s="53"/>
      <c r="N6" s="53"/>
      <c r="O6" s="53"/>
      <c r="P6" s="53"/>
      <c r="Q6" s="229"/>
    </row>
    <row r="7" spans="1:17" ht="15.75" customHeight="1" x14ac:dyDescent="0.25">
      <c r="A7" s="74" t="s">
        <v>207</v>
      </c>
      <c r="B7" s="338"/>
      <c r="C7" s="337">
        <v>2495.7999999999997</v>
      </c>
      <c r="D7" s="49"/>
      <c r="E7" s="337">
        <v>2554.2000000000003</v>
      </c>
      <c r="G7" s="337">
        <v>2523.3999999999996</v>
      </c>
      <c r="I7" s="337">
        <v>2591.4</v>
      </c>
      <c r="K7" s="337">
        <v>2739.3</v>
      </c>
      <c r="M7" s="69">
        <v>605</v>
      </c>
      <c r="N7" s="69">
        <v>610.70000000000005</v>
      </c>
      <c r="O7" s="69">
        <v>666.6</v>
      </c>
      <c r="P7" s="69">
        <v>677.2</v>
      </c>
      <c r="Q7" s="229">
        <v>2559.5</v>
      </c>
    </row>
    <row r="8" spans="1:17" ht="14.55" customHeight="1" x14ac:dyDescent="0.25">
      <c r="A8" s="74" t="s">
        <v>150</v>
      </c>
      <c r="B8" s="338"/>
      <c r="C8" s="339">
        <v>300.3</v>
      </c>
      <c r="D8" s="49"/>
      <c r="E8" s="339">
        <v>291.3</v>
      </c>
      <c r="G8" s="339">
        <v>316</v>
      </c>
      <c r="I8" s="339">
        <v>334.40000000000003</v>
      </c>
      <c r="K8" s="339">
        <v>362.90000000000003</v>
      </c>
      <c r="M8" s="45">
        <v>88.2</v>
      </c>
      <c r="N8" s="45">
        <v>94.9</v>
      </c>
      <c r="O8" s="45">
        <v>92.4</v>
      </c>
      <c r="P8" s="45">
        <v>91.5</v>
      </c>
      <c r="Q8" s="340">
        <v>367</v>
      </c>
    </row>
    <row r="9" spans="1:17" ht="14.55" customHeight="1" x14ac:dyDescent="0.25">
      <c r="A9" s="71" t="s">
        <v>28</v>
      </c>
      <c r="B9" s="338"/>
      <c r="C9" s="212">
        <v>2796.1</v>
      </c>
      <c r="D9" s="338"/>
      <c r="E9" s="212">
        <v>2845.5</v>
      </c>
      <c r="F9" s="338"/>
      <c r="G9" s="212">
        <v>2839.4</v>
      </c>
      <c r="H9" s="338"/>
      <c r="I9" s="212">
        <v>2925.7999999999997</v>
      </c>
      <c r="J9" s="338"/>
      <c r="K9" s="212">
        <v>3102.2</v>
      </c>
      <c r="M9" s="42">
        <v>693.2</v>
      </c>
      <c r="N9" s="42">
        <v>705.6</v>
      </c>
      <c r="O9" s="42">
        <v>759</v>
      </c>
      <c r="P9" s="42">
        <v>768.7</v>
      </c>
      <c r="Q9" s="229">
        <v>2926.5</v>
      </c>
    </row>
    <row r="10" spans="1:17" s="49" customFormat="1" ht="14.55" customHeight="1" x14ac:dyDescent="0.25">
      <c r="A10" s="9" t="s">
        <v>1</v>
      </c>
      <c r="C10" s="59">
        <v>0</v>
      </c>
      <c r="E10" s="59">
        <v>0</v>
      </c>
      <c r="G10" s="59">
        <v>0</v>
      </c>
      <c r="I10" s="59">
        <v>0</v>
      </c>
      <c r="K10" s="59">
        <v>0</v>
      </c>
      <c r="M10" s="69">
        <v>0</v>
      </c>
      <c r="N10" s="69">
        <v>0</v>
      </c>
      <c r="O10" s="69">
        <v>0</v>
      </c>
      <c r="P10" s="69">
        <v>0</v>
      </c>
      <c r="Q10" s="230">
        <v>0</v>
      </c>
    </row>
    <row r="11" spans="1:17" s="49" customFormat="1" ht="14.55" customHeight="1" x14ac:dyDescent="0.25">
      <c r="A11" s="75" t="s">
        <v>240</v>
      </c>
      <c r="C11" s="59">
        <v>-2588.1000000000004</v>
      </c>
      <c r="E11" s="59">
        <v>-813.4</v>
      </c>
      <c r="G11" s="59">
        <v>0</v>
      </c>
      <c r="I11" s="59">
        <v>0</v>
      </c>
      <c r="K11" s="59">
        <v>0</v>
      </c>
      <c r="M11" s="69">
        <v>0</v>
      </c>
      <c r="N11" s="69">
        <v>0</v>
      </c>
      <c r="O11" s="69">
        <v>0</v>
      </c>
      <c r="P11" s="69">
        <v>0</v>
      </c>
      <c r="Q11" s="230">
        <v>0</v>
      </c>
    </row>
    <row r="12" spans="1:17" s="49" customFormat="1" ht="14.55" customHeight="1" x14ac:dyDescent="0.25">
      <c r="A12" s="88" t="s">
        <v>43</v>
      </c>
      <c r="C12" s="341">
        <v>0</v>
      </c>
      <c r="E12" s="341">
        <v>0</v>
      </c>
      <c r="G12" s="62">
        <v>0</v>
      </c>
      <c r="I12" s="62">
        <v>0</v>
      </c>
      <c r="K12" s="62">
        <v>0</v>
      </c>
      <c r="M12" s="47">
        <v>0</v>
      </c>
      <c r="N12" s="47">
        <v>0</v>
      </c>
      <c r="O12" s="47">
        <v>0</v>
      </c>
      <c r="P12" s="47">
        <v>0</v>
      </c>
      <c r="Q12" s="232">
        <v>0</v>
      </c>
    </row>
    <row r="13" spans="1:17" s="49" customFormat="1" ht="14.55" customHeight="1" thickBot="1" x14ac:dyDescent="0.3">
      <c r="A13" s="342" t="s">
        <v>223</v>
      </c>
      <c r="C13" s="60">
        <v>2796.1000000000004</v>
      </c>
      <c r="E13" s="60">
        <v>4867.7000000000007</v>
      </c>
      <c r="G13" s="60">
        <v>6028</v>
      </c>
      <c r="I13" s="343">
        <v>6548.4</v>
      </c>
      <c r="K13" s="343">
        <v>7331.5</v>
      </c>
      <c r="M13" s="99">
        <v>1935.5</v>
      </c>
      <c r="N13" s="99">
        <v>2084.5</v>
      </c>
      <c r="O13" s="99">
        <v>1799.1</v>
      </c>
      <c r="P13" s="99">
        <v>1765.9</v>
      </c>
      <c r="Q13" s="344">
        <v>7585</v>
      </c>
    </row>
    <row r="14" spans="1:17" ht="14.55" customHeight="1" thickTop="1" x14ac:dyDescent="0.25">
      <c r="C14" s="61"/>
      <c r="E14" s="61"/>
      <c r="G14" s="61"/>
      <c r="I14" s="61"/>
      <c r="K14" s="61"/>
      <c r="M14" s="44"/>
      <c r="N14" s="44"/>
      <c r="O14" s="44"/>
      <c r="P14" s="44"/>
      <c r="Q14" s="236"/>
    </row>
    <row r="15" spans="1:17" ht="14.55" customHeight="1" x14ac:dyDescent="0.25">
      <c r="A15" s="8" t="s">
        <v>34</v>
      </c>
      <c r="C15" s="61"/>
      <c r="E15" s="61"/>
      <c r="G15" s="61"/>
      <c r="I15" s="61"/>
      <c r="K15" s="61"/>
      <c r="M15" s="44"/>
      <c r="N15" s="44"/>
      <c r="O15" s="44"/>
      <c r="P15" s="44"/>
      <c r="Q15" s="236"/>
    </row>
    <row r="16" spans="1:17" ht="14.55" customHeight="1" x14ac:dyDescent="0.25">
      <c r="A16" s="75" t="s">
        <v>239</v>
      </c>
      <c r="B16" s="49"/>
      <c r="C16" s="61">
        <v>755.4</v>
      </c>
      <c r="E16" s="61">
        <v>1132.0999999999999</v>
      </c>
      <c r="G16" s="61">
        <v>1465.8</v>
      </c>
      <c r="I16" s="61">
        <v>1776</v>
      </c>
      <c r="K16" s="61">
        <v>2151.2999999999997</v>
      </c>
      <c r="M16" s="44">
        <v>683.6</v>
      </c>
      <c r="N16" s="44">
        <v>747</v>
      </c>
      <c r="O16" s="44">
        <v>567</v>
      </c>
      <c r="P16" s="44">
        <v>531.70000000000005</v>
      </c>
      <c r="Q16" s="236">
        <v>2529.3000000000002</v>
      </c>
    </row>
    <row r="17" spans="1:17" ht="14.55" customHeight="1" x14ac:dyDescent="0.25">
      <c r="A17" s="71" t="s">
        <v>28</v>
      </c>
      <c r="C17" s="59">
        <v>1116.0999999999999</v>
      </c>
      <c r="D17" s="49"/>
      <c r="E17" s="59">
        <v>1117.1000000000001</v>
      </c>
      <c r="G17" s="59">
        <v>1172.3000000000002</v>
      </c>
      <c r="I17" s="59">
        <v>1235</v>
      </c>
      <c r="K17" s="59">
        <v>1360.7</v>
      </c>
      <c r="M17" s="69">
        <v>319.39999999999998</v>
      </c>
      <c r="N17" s="69">
        <v>314.89999999999998</v>
      </c>
      <c r="O17" s="69">
        <v>344.3</v>
      </c>
      <c r="P17" s="69">
        <v>337.4</v>
      </c>
      <c r="Q17" s="230">
        <v>1316</v>
      </c>
    </row>
    <row r="18" spans="1:17" ht="14.25" customHeight="1" x14ac:dyDescent="0.25">
      <c r="A18" s="89" t="s">
        <v>1</v>
      </c>
      <c r="B18" s="49"/>
      <c r="C18" s="59">
        <v>0</v>
      </c>
      <c r="D18" s="49"/>
      <c r="E18" s="59">
        <v>0</v>
      </c>
      <c r="F18" s="49"/>
      <c r="G18" s="59">
        <v>0</v>
      </c>
      <c r="I18" s="59">
        <v>0</v>
      </c>
      <c r="K18" s="59">
        <v>0</v>
      </c>
      <c r="M18" s="69">
        <v>0</v>
      </c>
      <c r="N18" s="69">
        <v>0</v>
      </c>
      <c r="O18" s="69">
        <v>0</v>
      </c>
      <c r="P18" s="69">
        <v>0</v>
      </c>
      <c r="Q18" s="230">
        <v>0</v>
      </c>
    </row>
    <row r="19" spans="1:17" ht="14.55" customHeight="1" x14ac:dyDescent="0.25">
      <c r="A19" s="75" t="s">
        <v>240</v>
      </c>
      <c r="B19" s="49"/>
      <c r="C19" s="59">
        <v>-755.4</v>
      </c>
      <c r="D19" s="49"/>
      <c r="E19" s="59">
        <v>-241.5</v>
      </c>
      <c r="F19" s="49"/>
      <c r="G19" s="59">
        <v>0</v>
      </c>
      <c r="I19" s="59">
        <v>0</v>
      </c>
      <c r="K19" s="59">
        <v>0</v>
      </c>
      <c r="M19" s="69">
        <v>0</v>
      </c>
      <c r="N19" s="69">
        <v>0</v>
      </c>
      <c r="O19" s="69">
        <v>0</v>
      </c>
      <c r="P19" s="69">
        <v>0</v>
      </c>
      <c r="Q19" s="230">
        <v>0</v>
      </c>
    </row>
    <row r="20" spans="1:17" ht="14.55" customHeight="1" x14ac:dyDescent="0.25">
      <c r="A20" s="88" t="s">
        <v>43</v>
      </c>
      <c r="C20" s="62">
        <v>-7.7999999999999989</v>
      </c>
      <c r="E20" s="62">
        <v>-16</v>
      </c>
      <c r="G20" s="62">
        <v>-59.5</v>
      </c>
      <c r="I20" s="62">
        <v>-68.699999999999989</v>
      </c>
      <c r="K20" s="62">
        <v>17.400000000000002</v>
      </c>
      <c r="M20" s="47">
        <v>-7.7</v>
      </c>
      <c r="N20" s="47">
        <v>3.4</v>
      </c>
      <c r="O20" s="47">
        <v>-3.8</v>
      </c>
      <c r="P20" s="47">
        <v>-20</v>
      </c>
      <c r="Q20" s="232">
        <v>-28.1</v>
      </c>
    </row>
    <row r="21" spans="1:17" ht="14.55" customHeight="1" thickBot="1" x14ac:dyDescent="0.3">
      <c r="A21" s="79" t="s">
        <v>35</v>
      </c>
      <c r="B21" s="49"/>
      <c r="C21" s="343">
        <v>1108.3</v>
      </c>
      <c r="D21" s="49"/>
      <c r="E21" s="343">
        <v>1991.6999999999998</v>
      </c>
      <c r="F21" s="49"/>
      <c r="G21" s="343">
        <v>2578.6000000000004</v>
      </c>
      <c r="I21" s="343">
        <v>2942.3</v>
      </c>
      <c r="K21" s="343">
        <v>3529.4</v>
      </c>
      <c r="M21" s="99">
        <v>995.3</v>
      </c>
      <c r="N21" s="99">
        <v>1065.3000000000002</v>
      </c>
      <c r="O21" s="99">
        <v>907.5</v>
      </c>
      <c r="P21" s="99">
        <v>849.1</v>
      </c>
      <c r="Q21" s="344">
        <v>3817.2000000000003</v>
      </c>
    </row>
    <row r="22" spans="1:17" ht="14.55" customHeight="1" thickTop="1" x14ac:dyDescent="0.25">
      <c r="A22" s="79"/>
      <c r="C22" s="61"/>
      <c r="E22" s="61"/>
      <c r="G22" s="61"/>
      <c r="I22" s="61"/>
      <c r="K22" s="61"/>
      <c r="M22" s="44"/>
      <c r="N22" s="44"/>
      <c r="O22" s="44"/>
      <c r="P22" s="44"/>
      <c r="Q22" s="236"/>
    </row>
    <row r="23" spans="1:17" ht="14.55" customHeight="1" x14ac:dyDescent="0.25">
      <c r="A23" s="8" t="s">
        <v>37</v>
      </c>
      <c r="C23" s="61"/>
      <c r="E23" s="61"/>
      <c r="G23" s="61"/>
      <c r="I23" s="61"/>
      <c r="K23" s="61"/>
      <c r="M23" s="44"/>
      <c r="N23" s="44"/>
      <c r="O23" s="44"/>
      <c r="P23" s="44"/>
      <c r="Q23" s="236"/>
    </row>
    <row r="24" spans="1:17" ht="14.55" customHeight="1" x14ac:dyDescent="0.25">
      <c r="A24" s="75" t="s">
        <v>249</v>
      </c>
      <c r="B24" s="49"/>
      <c r="C24" s="61">
        <v>448</v>
      </c>
      <c r="E24" s="61">
        <v>772.9</v>
      </c>
      <c r="G24" s="61">
        <v>1017.8</v>
      </c>
      <c r="I24" s="61">
        <v>1264.0999999999999</v>
      </c>
      <c r="K24" s="61">
        <v>1534.4</v>
      </c>
      <c r="M24" s="44">
        <v>500.6</v>
      </c>
      <c r="N24" s="44">
        <v>566.20000000000005</v>
      </c>
      <c r="O24" s="44">
        <v>392.4</v>
      </c>
      <c r="P24" s="44">
        <v>379.1</v>
      </c>
      <c r="Q24" s="236">
        <v>1838.3000000000002</v>
      </c>
    </row>
    <row r="25" spans="1:17" ht="14.55" customHeight="1" x14ac:dyDescent="0.25">
      <c r="A25" s="41" t="s">
        <v>44</v>
      </c>
      <c r="C25" s="59">
        <v>650.20000000000005</v>
      </c>
      <c r="D25" s="49"/>
      <c r="E25" s="59">
        <v>637.79999999999995</v>
      </c>
      <c r="G25" s="59">
        <v>674.3</v>
      </c>
      <c r="I25" s="59">
        <v>727</v>
      </c>
      <c r="K25" s="59">
        <v>800.80000000000007</v>
      </c>
      <c r="M25" s="69">
        <v>205.6</v>
      </c>
      <c r="N25" s="69">
        <v>185.1</v>
      </c>
      <c r="O25" s="69">
        <v>199</v>
      </c>
      <c r="P25" s="69">
        <v>211</v>
      </c>
      <c r="Q25" s="230">
        <v>800.7</v>
      </c>
    </row>
    <row r="26" spans="1:17" s="49" customFormat="1" ht="14.55" customHeight="1" x14ac:dyDescent="0.25">
      <c r="A26" s="89" t="s">
        <v>45</v>
      </c>
      <c r="C26" s="59">
        <v>-93.499999999999986</v>
      </c>
      <c r="E26" s="59">
        <v>-99.799999999999983</v>
      </c>
      <c r="G26" s="59">
        <v>-109.1</v>
      </c>
      <c r="I26" s="59">
        <v>-125.5</v>
      </c>
      <c r="K26" s="59">
        <v>-139.9</v>
      </c>
      <c r="M26" s="69">
        <v>-37.4</v>
      </c>
      <c r="N26" s="69">
        <v>-41.5</v>
      </c>
      <c r="O26" s="69">
        <v>-41.3</v>
      </c>
      <c r="P26" s="69">
        <v>-45.6</v>
      </c>
      <c r="Q26" s="230">
        <v>-165.8</v>
      </c>
    </row>
    <row r="27" spans="1:17" s="49" customFormat="1" ht="14.55" customHeight="1" x14ac:dyDescent="0.25">
      <c r="A27" s="75" t="s">
        <v>241</v>
      </c>
      <c r="C27" s="59">
        <v>-448</v>
      </c>
      <c r="E27" s="59">
        <v>-142.6</v>
      </c>
      <c r="G27" s="59">
        <v>0</v>
      </c>
      <c r="I27" s="59">
        <v>0</v>
      </c>
      <c r="K27" s="59">
        <v>0</v>
      </c>
      <c r="M27" s="69">
        <v>0</v>
      </c>
      <c r="N27" s="69">
        <v>0</v>
      </c>
      <c r="O27" s="69">
        <v>0</v>
      </c>
      <c r="P27" s="69">
        <v>0</v>
      </c>
      <c r="Q27" s="230">
        <v>0</v>
      </c>
    </row>
    <row r="28" spans="1:17" ht="14.55" customHeight="1" x14ac:dyDescent="0.25">
      <c r="A28" s="88" t="s">
        <v>43</v>
      </c>
      <c r="C28" s="62">
        <v>-33.800000000000004</v>
      </c>
      <c r="E28" s="62">
        <v>1269.3999999999999</v>
      </c>
      <c r="G28" s="62">
        <v>-82.800000000000011</v>
      </c>
      <c r="I28" s="62">
        <v>-100.5</v>
      </c>
      <c r="K28" s="62">
        <v>204.1</v>
      </c>
      <c r="M28" s="47">
        <v>-100.7</v>
      </c>
      <c r="N28" s="47">
        <v>4.0999999999999996</v>
      </c>
      <c r="O28" s="47">
        <v>-63.3</v>
      </c>
      <c r="P28" s="47">
        <v>-28.8</v>
      </c>
      <c r="Q28" s="232">
        <v>-188.70000000000002</v>
      </c>
    </row>
    <row r="29" spans="1:17" s="49" customFormat="1" ht="14.55" customHeight="1" thickBot="1" x14ac:dyDescent="0.3">
      <c r="A29" s="79" t="s">
        <v>2</v>
      </c>
      <c r="C29" s="60">
        <v>522.90000000000009</v>
      </c>
      <c r="E29" s="60">
        <v>2437.6999999999998</v>
      </c>
      <c r="G29" s="60">
        <v>1500.2</v>
      </c>
      <c r="I29" s="343">
        <v>1765.1</v>
      </c>
      <c r="K29" s="343">
        <v>2399.4</v>
      </c>
      <c r="M29" s="99">
        <v>568.1</v>
      </c>
      <c r="N29" s="99">
        <v>713.90000000000009</v>
      </c>
      <c r="O29" s="99">
        <v>486.8</v>
      </c>
      <c r="P29" s="99">
        <v>515.70000000000005</v>
      </c>
      <c r="Q29" s="344">
        <v>2284.5</v>
      </c>
    </row>
    <row r="30" spans="1:17" s="49" customFormat="1" ht="14.55" customHeight="1" thickTop="1" x14ac:dyDescent="0.25">
      <c r="C30" s="63"/>
      <c r="E30" s="63"/>
      <c r="G30" s="63"/>
      <c r="I30" s="63"/>
      <c r="K30" s="63"/>
      <c r="Q30" s="238"/>
    </row>
    <row r="31" spans="1:17" s="49" customFormat="1" ht="14.55" customHeight="1" x14ac:dyDescent="0.25">
      <c r="A31" s="28" t="s">
        <v>210</v>
      </c>
      <c r="C31" s="63"/>
      <c r="E31" s="63"/>
      <c r="G31" s="63"/>
      <c r="I31" s="63"/>
      <c r="K31" s="63"/>
      <c r="Q31" s="238"/>
    </row>
    <row r="32" spans="1:17" s="49" customFormat="1" ht="14.55" customHeight="1" x14ac:dyDescent="0.25">
      <c r="A32" s="76" t="s">
        <v>242</v>
      </c>
      <c r="C32" s="64">
        <v>221.1</v>
      </c>
      <c r="E32" s="64">
        <v>70.3</v>
      </c>
      <c r="G32" s="84">
        <v>0</v>
      </c>
      <c r="I32" s="84">
        <v>0</v>
      </c>
      <c r="K32" s="84">
        <v>0</v>
      </c>
      <c r="M32" s="83">
        <v>0</v>
      </c>
      <c r="N32" s="83">
        <v>0</v>
      </c>
      <c r="O32" s="83">
        <v>0</v>
      </c>
      <c r="P32" s="83">
        <v>0</v>
      </c>
      <c r="Q32" s="240">
        <v>0</v>
      </c>
    </row>
    <row r="33" spans="1:17" s="49" customFormat="1" ht="14.55" customHeight="1" x14ac:dyDescent="0.25">
      <c r="A33" s="71" t="s">
        <v>211</v>
      </c>
      <c r="C33" s="59">
        <v>13</v>
      </c>
      <c r="E33" s="59">
        <v>17.600000000000001</v>
      </c>
      <c r="G33" s="59">
        <v>21.499999999999996</v>
      </c>
      <c r="I33" s="59">
        <v>26.6</v>
      </c>
      <c r="K33" s="59">
        <v>29.2</v>
      </c>
      <c r="M33" s="48">
        <v>0.2</v>
      </c>
      <c r="N33" s="48">
        <v>0</v>
      </c>
      <c r="O33" s="48">
        <v>32.1</v>
      </c>
      <c r="P33" s="48">
        <v>2.1</v>
      </c>
      <c r="Q33" s="230">
        <v>34.400000000000006</v>
      </c>
    </row>
    <row r="34" spans="1:17" s="49" customFormat="1" ht="14.55" customHeight="1" x14ac:dyDescent="0.25">
      <c r="A34" s="71" t="s">
        <v>109</v>
      </c>
      <c r="C34" s="59">
        <v>0</v>
      </c>
      <c r="E34" s="59">
        <v>0</v>
      </c>
      <c r="G34" s="59">
        <v>0</v>
      </c>
      <c r="I34" s="59">
        <v>0</v>
      </c>
      <c r="K34" s="59">
        <v>-0.2</v>
      </c>
      <c r="M34" s="48">
        <v>0.2</v>
      </c>
      <c r="N34" s="48">
        <v>0.2</v>
      </c>
      <c r="O34" s="48">
        <v>0.1</v>
      </c>
      <c r="P34" s="48">
        <v>-0.3</v>
      </c>
      <c r="Q34" s="230">
        <v>0.2</v>
      </c>
    </row>
    <row r="35" spans="1:17" s="49" customFormat="1" ht="14.55" customHeight="1" x14ac:dyDescent="0.25">
      <c r="A35" s="87" t="s">
        <v>43</v>
      </c>
      <c r="C35" s="65">
        <v>-1</v>
      </c>
      <c r="E35" s="65">
        <v>-0.1</v>
      </c>
      <c r="G35" s="59">
        <v>0</v>
      </c>
      <c r="I35" s="345">
        <v>24.5</v>
      </c>
      <c r="K35" s="59">
        <v>-1.7</v>
      </c>
      <c r="M35" s="48">
        <v>0</v>
      </c>
      <c r="N35" s="48">
        <v>0</v>
      </c>
      <c r="O35" s="48">
        <v>216.9</v>
      </c>
      <c r="P35" s="48">
        <v>235.7</v>
      </c>
      <c r="Q35" s="346">
        <v>452.6</v>
      </c>
    </row>
    <row r="36" spans="1:17" s="49" customFormat="1" ht="14.55" customHeight="1" thickBot="1" x14ac:dyDescent="0.3">
      <c r="A36" s="93" t="s">
        <v>232</v>
      </c>
      <c r="C36" s="60">
        <v>233.1</v>
      </c>
      <c r="E36" s="60">
        <v>87.800000000000011</v>
      </c>
      <c r="G36" s="60">
        <v>21.499999999999996</v>
      </c>
      <c r="I36" s="60">
        <v>51.1</v>
      </c>
      <c r="K36" s="60">
        <v>27.3</v>
      </c>
      <c r="M36" s="46">
        <v>0.4</v>
      </c>
      <c r="N36" s="46">
        <v>0.2</v>
      </c>
      <c r="O36" s="46">
        <v>249.10000000000002</v>
      </c>
      <c r="P36" s="46">
        <v>237.5</v>
      </c>
      <c r="Q36" s="244">
        <v>487.20000000000005</v>
      </c>
    </row>
    <row r="37" spans="1:17" s="49" customFormat="1" ht="14.55" customHeight="1" thickTop="1" x14ac:dyDescent="0.25">
      <c r="A37" s="76"/>
      <c r="C37" s="63"/>
      <c r="E37" s="63"/>
      <c r="G37" s="63"/>
      <c r="I37" s="63"/>
      <c r="K37" s="63"/>
      <c r="Q37" s="238"/>
    </row>
    <row r="38" spans="1:17" s="49" customFormat="1" ht="14.55" customHeight="1" thickBot="1" x14ac:dyDescent="0.3">
      <c r="A38" s="76" t="s">
        <v>6</v>
      </c>
      <c r="C38" s="347">
        <v>790.80000000000007</v>
      </c>
      <c r="E38" s="347">
        <v>1256.1999999999998</v>
      </c>
      <c r="G38" s="347">
        <v>1604.5</v>
      </c>
      <c r="I38" s="347">
        <v>1892.1999999999998</v>
      </c>
      <c r="K38" s="347">
        <v>2224.3000000000002</v>
      </c>
      <c r="M38" s="100">
        <v>669.20000000000016</v>
      </c>
      <c r="N38" s="100">
        <v>710.00000000000011</v>
      </c>
      <c r="O38" s="100">
        <v>582.30000000000007</v>
      </c>
      <c r="P38" s="100">
        <v>546.30000000000007</v>
      </c>
      <c r="Q38" s="371">
        <v>2507.7999999999997</v>
      </c>
    </row>
    <row r="39" spans="1:17" s="85" customFormat="1" ht="14.55" customHeight="1" thickTop="1" x14ac:dyDescent="0.25">
      <c r="A39" s="87"/>
      <c r="C39" s="370"/>
      <c r="E39" s="370"/>
      <c r="G39" s="370"/>
      <c r="I39" s="370"/>
      <c r="K39" s="370"/>
      <c r="M39" s="356"/>
      <c r="N39" s="356"/>
      <c r="O39" s="356"/>
      <c r="P39" s="356"/>
      <c r="Q39" s="372"/>
    </row>
    <row r="40" spans="1:17" s="49" customFormat="1" ht="14.55" customHeight="1" x14ac:dyDescent="0.25">
      <c r="A40" s="193" t="s">
        <v>224</v>
      </c>
      <c r="B40" s="85"/>
      <c r="C40" s="364"/>
      <c r="D40" s="85"/>
      <c r="E40" s="364"/>
      <c r="F40" s="85"/>
      <c r="G40" s="364"/>
      <c r="I40" s="364"/>
      <c r="K40" s="364"/>
      <c r="M40" s="85"/>
      <c r="N40" s="85"/>
      <c r="O40" s="85"/>
      <c r="P40" s="85"/>
      <c r="Q40" s="366"/>
    </row>
    <row r="41" spans="1:17" s="49" customFormat="1" ht="14.55" customHeight="1" x14ac:dyDescent="0.25">
      <c r="A41" s="194" t="s">
        <v>239</v>
      </c>
      <c r="C41" s="73">
        <v>0.05</v>
      </c>
      <c r="E41" s="73">
        <v>0.1</v>
      </c>
      <c r="G41" s="73">
        <v>0.12</v>
      </c>
      <c r="I41" s="73">
        <v>0.14000000000000001</v>
      </c>
      <c r="K41" s="73">
        <v>0.17</v>
      </c>
      <c r="M41" s="35">
        <v>0.08</v>
      </c>
      <c r="N41" s="35">
        <v>0.13</v>
      </c>
      <c r="O41" s="35">
        <v>0.08</v>
      </c>
      <c r="P41" s="35">
        <v>0.12</v>
      </c>
      <c r="Q41" s="250">
        <v>0.1</v>
      </c>
    </row>
    <row r="42" spans="1:17" s="49" customFormat="1" ht="14.55" customHeight="1" x14ac:dyDescent="0.25">
      <c r="A42" s="194" t="s">
        <v>28</v>
      </c>
      <c r="C42" s="73">
        <v>0.05</v>
      </c>
      <c r="E42" s="73">
        <v>0.02</v>
      </c>
      <c r="G42" s="73">
        <v>0</v>
      </c>
      <c r="I42" s="73">
        <v>0.03</v>
      </c>
      <c r="K42" s="73">
        <v>0.06</v>
      </c>
      <c r="M42" s="35">
        <v>-0.04</v>
      </c>
      <c r="N42" s="35">
        <v>-0.12</v>
      </c>
      <c r="O42" s="35">
        <v>-0.1</v>
      </c>
      <c r="P42" s="35">
        <v>0.04</v>
      </c>
      <c r="Q42" s="250">
        <v>-0.06</v>
      </c>
    </row>
    <row r="43" spans="1:17" s="49" customFormat="1" ht="14.55" customHeight="1" x14ac:dyDescent="0.25">
      <c r="A43" s="194" t="s">
        <v>240</v>
      </c>
      <c r="C43" s="73">
        <v>0.05</v>
      </c>
      <c r="E43" s="73">
        <v>-0.69</v>
      </c>
      <c r="G43" s="73">
        <v>-1</v>
      </c>
      <c r="I43" s="73">
        <v>0</v>
      </c>
      <c r="K43" s="73">
        <v>0</v>
      </c>
      <c r="M43" s="35">
        <v>0</v>
      </c>
      <c r="N43" s="35">
        <v>0</v>
      </c>
      <c r="O43" s="35">
        <v>0</v>
      </c>
      <c r="P43" s="35">
        <v>0</v>
      </c>
      <c r="Q43" s="250">
        <v>0</v>
      </c>
    </row>
    <row r="44" spans="1:17" s="49" customFormat="1" ht="14.55" customHeight="1" x14ac:dyDescent="0.25">
      <c r="A44" s="194" t="s">
        <v>223</v>
      </c>
      <c r="C44" s="73">
        <v>0.05</v>
      </c>
      <c r="E44" s="73">
        <v>0.74</v>
      </c>
      <c r="G44" s="73">
        <v>0.24</v>
      </c>
      <c r="I44" s="73">
        <v>0.09</v>
      </c>
      <c r="K44" s="73">
        <v>0.12</v>
      </c>
      <c r="M44" s="35">
        <v>0.03</v>
      </c>
      <c r="N44" s="35">
        <v>0.03</v>
      </c>
      <c r="O44" s="35">
        <v>-0.01</v>
      </c>
      <c r="P44" s="35">
        <v>0.08</v>
      </c>
      <c r="Q44" s="250">
        <v>0.03</v>
      </c>
    </row>
    <row r="45" spans="1:17" s="49" customFormat="1" ht="14.55" customHeight="1" x14ac:dyDescent="0.25">
      <c r="A45" s="76"/>
      <c r="C45" s="66"/>
      <c r="E45" s="66"/>
      <c r="G45" s="66"/>
      <c r="I45" s="66"/>
      <c r="K45" s="66"/>
      <c r="Q45" s="251"/>
    </row>
    <row r="46" spans="1:17" s="49" customFormat="1" ht="14.55" customHeight="1" x14ac:dyDescent="0.25">
      <c r="A46" s="193" t="s">
        <v>36</v>
      </c>
      <c r="C46" s="66"/>
      <c r="E46" s="66"/>
      <c r="G46" s="66"/>
      <c r="I46" s="66"/>
      <c r="K46" s="66"/>
      <c r="Q46" s="251"/>
    </row>
    <row r="47" spans="1:17" s="49" customFormat="1" ht="14.55" customHeight="1" x14ac:dyDescent="0.25">
      <c r="A47" s="194" t="s">
        <v>239</v>
      </c>
      <c r="C47" s="73">
        <v>0.05</v>
      </c>
      <c r="E47" s="73">
        <v>0.5</v>
      </c>
      <c r="G47" s="73">
        <v>0.28999999999999998</v>
      </c>
      <c r="I47" s="73">
        <v>0.21</v>
      </c>
      <c r="K47" s="73">
        <v>0.21</v>
      </c>
      <c r="M47" s="35">
        <v>0.19</v>
      </c>
      <c r="N47" s="35">
        <v>0.21</v>
      </c>
      <c r="O47" s="35">
        <v>0.14000000000000001</v>
      </c>
      <c r="P47" s="35">
        <v>0.15</v>
      </c>
      <c r="Q47" s="250">
        <v>0.18</v>
      </c>
    </row>
    <row r="48" spans="1:17" s="49" customFormat="1" ht="14.55" customHeight="1" x14ac:dyDescent="0.25">
      <c r="A48" s="194" t="s">
        <v>28</v>
      </c>
      <c r="C48" s="73">
        <v>0.05</v>
      </c>
      <c r="E48" s="73">
        <v>0</v>
      </c>
      <c r="G48" s="73">
        <v>0.05</v>
      </c>
      <c r="I48" s="73">
        <v>0.05</v>
      </c>
      <c r="K48" s="73">
        <v>0.1</v>
      </c>
      <c r="M48" s="35">
        <v>7.0000000000000007E-2</v>
      </c>
      <c r="N48" s="35">
        <v>-0.11</v>
      </c>
      <c r="O48" s="35">
        <v>-0.11</v>
      </c>
      <c r="P48" s="35">
        <v>0.05</v>
      </c>
      <c r="Q48" s="250">
        <v>-0.03</v>
      </c>
    </row>
    <row r="49" spans="1:17" s="49" customFormat="1" ht="14.55" customHeight="1" x14ac:dyDescent="0.25">
      <c r="A49" s="194" t="s">
        <v>240</v>
      </c>
      <c r="C49" s="73">
        <v>0.05</v>
      </c>
      <c r="E49" s="73">
        <v>-0.68</v>
      </c>
      <c r="G49" s="73">
        <v>-1</v>
      </c>
      <c r="I49" s="73">
        <v>0</v>
      </c>
      <c r="K49" s="73">
        <v>0</v>
      </c>
      <c r="M49" s="35">
        <v>0</v>
      </c>
      <c r="N49" s="35">
        <v>0</v>
      </c>
      <c r="O49" s="35">
        <v>0</v>
      </c>
      <c r="P49" s="35">
        <v>0</v>
      </c>
      <c r="Q49" s="250">
        <v>0</v>
      </c>
    </row>
    <row r="50" spans="1:17" s="49" customFormat="1" ht="14.55" customHeight="1" x14ac:dyDescent="0.25">
      <c r="A50" s="194" t="s">
        <v>35</v>
      </c>
      <c r="C50" s="73">
        <v>0.04</v>
      </c>
      <c r="E50" s="73">
        <v>0.8</v>
      </c>
      <c r="G50" s="73">
        <v>0.28999999999999998</v>
      </c>
      <c r="I50" s="73">
        <v>0.14000000000000001</v>
      </c>
      <c r="K50" s="73">
        <v>0.2</v>
      </c>
      <c r="M50" s="35">
        <v>0.13</v>
      </c>
      <c r="N50" s="35">
        <v>0.1</v>
      </c>
      <c r="O50" s="35">
        <v>0.02</v>
      </c>
      <c r="P50" s="35">
        <v>0.08</v>
      </c>
      <c r="Q50" s="250">
        <v>0.08</v>
      </c>
    </row>
    <row r="51" spans="1:17" s="49" customFormat="1" ht="14.55" customHeight="1" x14ac:dyDescent="0.25">
      <c r="A51" s="76"/>
      <c r="C51" s="66"/>
      <c r="E51" s="66"/>
      <c r="G51" s="66"/>
      <c r="I51" s="66"/>
      <c r="K51" s="66"/>
      <c r="Q51" s="251"/>
    </row>
    <row r="52" spans="1:17" ht="14.55" customHeight="1" x14ac:dyDescent="0.25">
      <c r="A52" s="195" t="s">
        <v>0</v>
      </c>
      <c r="C52" s="67"/>
      <c r="E52" s="67"/>
      <c r="G52" s="67"/>
      <c r="I52" s="67"/>
      <c r="K52" s="67"/>
      <c r="M52" s="55"/>
      <c r="N52" s="55"/>
      <c r="O52" s="55"/>
      <c r="P52" s="55"/>
      <c r="Q52" s="253"/>
    </row>
    <row r="53" spans="1:17" ht="14.55" customHeight="1" x14ac:dyDescent="0.25">
      <c r="A53" s="194" t="s">
        <v>239</v>
      </c>
      <c r="C53" s="57">
        <v>0.04</v>
      </c>
      <c r="E53" s="73">
        <v>0.73</v>
      </c>
      <c r="G53" s="73">
        <v>0.32</v>
      </c>
      <c r="I53" s="73">
        <v>0.24</v>
      </c>
      <c r="K53" s="73">
        <v>0.21</v>
      </c>
      <c r="M53" s="54">
        <v>0.22</v>
      </c>
      <c r="N53" s="54">
        <v>0.26</v>
      </c>
      <c r="O53" s="54">
        <v>0.17</v>
      </c>
      <c r="P53" s="54">
        <v>0.12</v>
      </c>
      <c r="Q53" s="250">
        <v>0.2</v>
      </c>
    </row>
    <row r="54" spans="1:17" ht="14.55" customHeight="1" x14ac:dyDescent="0.25">
      <c r="A54" s="194" t="s">
        <v>28</v>
      </c>
      <c r="C54" s="57">
        <v>0.05</v>
      </c>
      <c r="E54" s="73">
        <v>-0.02</v>
      </c>
      <c r="G54" s="73">
        <v>0.06</v>
      </c>
      <c r="I54" s="73">
        <v>0.08</v>
      </c>
      <c r="K54" s="73">
        <v>0.1</v>
      </c>
      <c r="M54" s="54">
        <v>0.22</v>
      </c>
      <c r="N54" s="54">
        <v>-0.1</v>
      </c>
      <c r="O54" s="54">
        <v>-0.14000000000000001</v>
      </c>
      <c r="P54" s="54">
        <v>0.08</v>
      </c>
      <c r="Q54" s="250">
        <v>0</v>
      </c>
    </row>
    <row r="55" spans="1:17" ht="14.55" customHeight="1" x14ac:dyDescent="0.25">
      <c r="A55" s="194" t="s">
        <v>1</v>
      </c>
      <c r="C55" s="57">
        <v>-0.14000000000000001</v>
      </c>
      <c r="E55" s="73">
        <v>-7.0000000000000007E-2</v>
      </c>
      <c r="G55" s="73">
        <v>-0.09</v>
      </c>
      <c r="I55" s="73">
        <v>-0.15</v>
      </c>
      <c r="K55" s="73">
        <v>-0.11</v>
      </c>
      <c r="M55" s="54">
        <v>-0.31</v>
      </c>
      <c r="N55" s="54">
        <v>-0.15</v>
      </c>
      <c r="O55" s="54">
        <v>-0.18</v>
      </c>
      <c r="P55" s="54">
        <v>-0.14000000000000001</v>
      </c>
      <c r="Q55" s="250">
        <v>-0.19</v>
      </c>
    </row>
    <row r="56" spans="1:17" ht="14.55" customHeight="1" x14ac:dyDescent="0.25">
      <c r="A56" s="194" t="s">
        <v>240</v>
      </c>
      <c r="C56" s="57">
        <v>0.04</v>
      </c>
      <c r="E56" s="73">
        <v>-0.68</v>
      </c>
      <c r="G56" s="73">
        <v>-1</v>
      </c>
      <c r="I56" s="73">
        <v>0</v>
      </c>
      <c r="K56" s="73">
        <v>0</v>
      </c>
      <c r="M56" s="35">
        <v>0</v>
      </c>
      <c r="N56" s="35">
        <v>0</v>
      </c>
      <c r="O56" s="35">
        <v>0</v>
      </c>
      <c r="P56" s="35">
        <v>0</v>
      </c>
      <c r="Q56" s="250">
        <v>0</v>
      </c>
    </row>
    <row r="57" spans="1:17" ht="14.55" customHeight="1" x14ac:dyDescent="0.25">
      <c r="A57" s="194" t="s">
        <v>2</v>
      </c>
      <c r="C57" s="57">
        <v>7.0000000000000007E-2</v>
      </c>
      <c r="E57" s="77" t="s">
        <v>7</v>
      </c>
      <c r="G57" s="73">
        <v>-0.38</v>
      </c>
      <c r="I57" s="73">
        <v>0.18</v>
      </c>
      <c r="K57" s="73">
        <v>0.36</v>
      </c>
      <c r="M57" s="54">
        <v>0.03</v>
      </c>
      <c r="N57" s="54">
        <v>0.17</v>
      </c>
      <c r="O57" s="54">
        <v>-0.09</v>
      </c>
      <c r="P57" s="54">
        <v>-0.27</v>
      </c>
      <c r="Q57" s="250">
        <v>-0.05</v>
      </c>
    </row>
    <row r="58" spans="1:17" ht="14.55" customHeight="1" x14ac:dyDescent="0.25">
      <c r="A58" s="193"/>
      <c r="C58" s="68"/>
      <c r="E58" s="68"/>
      <c r="G58" s="68"/>
      <c r="I58" s="68"/>
      <c r="K58" s="68"/>
      <c r="M58" s="55"/>
      <c r="N58" s="55"/>
      <c r="O58" s="55"/>
      <c r="P58" s="55"/>
      <c r="Q58" s="255"/>
    </row>
    <row r="59" spans="1:17" ht="14.55" customHeight="1" x14ac:dyDescent="0.25">
      <c r="A59" s="196" t="s">
        <v>225</v>
      </c>
      <c r="C59" s="68"/>
      <c r="E59" s="68"/>
      <c r="G59" s="68"/>
      <c r="I59" s="68"/>
      <c r="K59" s="68"/>
      <c r="M59" s="55"/>
      <c r="N59" s="55"/>
      <c r="O59" s="55"/>
      <c r="P59" s="55"/>
      <c r="Q59" s="255"/>
    </row>
    <row r="60" spans="1:17" ht="14.55" customHeight="1" x14ac:dyDescent="0.25">
      <c r="A60" s="194" t="s">
        <v>239</v>
      </c>
      <c r="C60" s="68">
        <v>0.29187434797728057</v>
      </c>
      <c r="E60" s="68">
        <v>0.39924530963464516</v>
      </c>
      <c r="G60" s="68">
        <v>0.45970018189801165</v>
      </c>
      <c r="I60" s="68">
        <v>0.49025561751228403</v>
      </c>
      <c r="K60" s="68">
        <v>0.50866573664672632</v>
      </c>
      <c r="M60" s="101">
        <v>0.55026966111245279</v>
      </c>
      <c r="N60" s="101">
        <v>0.5417361665095366</v>
      </c>
      <c r="O60" s="101">
        <v>0.54513989039515431</v>
      </c>
      <c r="P60" s="101">
        <v>0.5331929402326514</v>
      </c>
      <c r="Q60" s="255">
        <v>0.54294300740581736</v>
      </c>
    </row>
    <row r="61" spans="1:17" ht="14.55" customHeight="1" x14ac:dyDescent="0.25">
      <c r="A61" s="194" t="s">
        <v>28</v>
      </c>
      <c r="C61" s="68">
        <v>0.39916312006008364</v>
      </c>
      <c r="E61" s="68">
        <v>0.39258478299068711</v>
      </c>
      <c r="G61" s="68">
        <v>0.41286891596816233</v>
      </c>
      <c r="I61" s="68">
        <v>0.42210677421559917</v>
      </c>
      <c r="K61" s="68">
        <v>0.43862420217909875</v>
      </c>
      <c r="M61" s="101">
        <v>0.46076168493941139</v>
      </c>
      <c r="N61" s="101">
        <v>0.4462868480725623</v>
      </c>
      <c r="O61" s="101">
        <v>0.45362318840579713</v>
      </c>
      <c r="P61" s="101">
        <v>0.43892285677117204</v>
      </c>
      <c r="Q61" s="255">
        <v>0.44968392277464547</v>
      </c>
    </row>
    <row r="62" spans="1:17" ht="14.55" customHeight="1" x14ac:dyDescent="0.25">
      <c r="A62" s="194" t="s">
        <v>240</v>
      </c>
      <c r="C62" s="68">
        <v>0.29187434797728057</v>
      </c>
      <c r="E62" s="68">
        <v>0.29690189328743549</v>
      </c>
      <c r="G62" s="70">
        <v>0</v>
      </c>
      <c r="I62" s="70">
        <v>0</v>
      </c>
      <c r="K62" s="70">
        <v>0</v>
      </c>
      <c r="M62" s="56">
        <v>0</v>
      </c>
      <c r="N62" s="56">
        <v>0</v>
      </c>
      <c r="O62" s="56">
        <v>0</v>
      </c>
      <c r="P62" s="56">
        <v>0</v>
      </c>
      <c r="Q62" s="258">
        <v>0</v>
      </c>
    </row>
    <row r="63" spans="1:17" ht="14.55" customHeight="1" x14ac:dyDescent="0.25">
      <c r="A63" s="194" t="s">
        <v>35</v>
      </c>
      <c r="C63" s="68">
        <v>0.3963735202603626</v>
      </c>
      <c r="E63" s="68">
        <v>0.40916654682909781</v>
      </c>
      <c r="G63" s="68">
        <v>0.42777040477770412</v>
      </c>
      <c r="I63" s="68">
        <v>0.44931586341701796</v>
      </c>
      <c r="K63" s="68">
        <v>0.48140216872399921</v>
      </c>
      <c r="M63" s="101">
        <v>0.5142340480495996</v>
      </c>
      <c r="N63" s="101">
        <v>0.51105780762772857</v>
      </c>
      <c r="O63" s="101">
        <v>0.50441887610471903</v>
      </c>
      <c r="P63" s="101">
        <v>0.4808313041508579</v>
      </c>
      <c r="Q63" s="255">
        <v>0.5032564271588662</v>
      </c>
    </row>
    <row r="64" spans="1:17" ht="14.55" customHeight="1" x14ac:dyDescent="0.25">
      <c r="A64" s="194"/>
      <c r="C64" s="68"/>
      <c r="E64" s="68"/>
      <c r="G64" s="68"/>
      <c r="I64" s="68"/>
      <c r="K64" s="68"/>
      <c r="M64" s="55"/>
      <c r="N64" s="55"/>
      <c r="O64" s="55"/>
      <c r="P64" s="55"/>
      <c r="Q64" s="255"/>
    </row>
    <row r="65" spans="1:17" ht="14.55" customHeight="1" x14ac:dyDescent="0.25">
      <c r="A65" s="196" t="s">
        <v>226</v>
      </c>
      <c r="C65" s="68"/>
      <c r="E65" s="68"/>
      <c r="G65" s="68"/>
      <c r="I65" s="68"/>
      <c r="K65" s="68"/>
      <c r="M65" s="55"/>
      <c r="N65" s="55"/>
      <c r="O65" s="55"/>
      <c r="P65" s="55"/>
      <c r="Q65" s="255"/>
    </row>
    <row r="66" spans="1:17" ht="14.55" customHeight="1" x14ac:dyDescent="0.25">
      <c r="A66" s="194" t="s">
        <v>239</v>
      </c>
      <c r="C66" s="68">
        <v>0.17309995749777826</v>
      </c>
      <c r="E66" s="68">
        <v>0.27257017915079695</v>
      </c>
      <c r="G66" s="68">
        <v>0.31919964874866713</v>
      </c>
      <c r="I66" s="68">
        <v>0.34894826919891792</v>
      </c>
      <c r="K66" s="68">
        <v>0.36280235499964536</v>
      </c>
      <c r="M66" s="101">
        <v>0.40296224744425663</v>
      </c>
      <c r="N66" s="101">
        <v>0.4106171586046849</v>
      </c>
      <c r="O66" s="101">
        <v>0.37727141620997984</v>
      </c>
      <c r="P66" s="101">
        <v>0.38016446048937025</v>
      </c>
      <c r="Q66" s="255">
        <v>0.39461199957067727</v>
      </c>
    </row>
    <row r="67" spans="1:17" ht="14.55" customHeight="1" x14ac:dyDescent="0.25">
      <c r="A67" s="194" t="s">
        <v>28</v>
      </c>
      <c r="C67" s="68">
        <v>0.23253817817674621</v>
      </c>
      <c r="E67" s="68">
        <v>0.22414338429098576</v>
      </c>
      <c r="G67" s="68">
        <v>0.23747974924279774</v>
      </c>
      <c r="I67" s="68">
        <v>0.24847904846537702</v>
      </c>
      <c r="K67" s="68">
        <v>0.25813938495261429</v>
      </c>
      <c r="M67" s="101">
        <v>0.29659549913444888</v>
      </c>
      <c r="N67" s="101">
        <v>0.26232993197278909</v>
      </c>
      <c r="O67" s="101">
        <v>0.2621870882740448</v>
      </c>
      <c r="P67" s="101">
        <v>0.27448939768440223</v>
      </c>
      <c r="Q67" s="255">
        <v>0.27360328036904152</v>
      </c>
    </row>
    <row r="68" spans="1:17" ht="14.55" customHeight="1" x14ac:dyDescent="0.25">
      <c r="A68" s="194" t="s">
        <v>1</v>
      </c>
      <c r="C68" s="348">
        <v>-1.7365625348241143E-2</v>
      </c>
      <c r="E68" s="348">
        <v>-1.7567020471387581E-2</v>
      </c>
      <c r="G68" s="348">
        <v>-1.8098871930988719E-2</v>
      </c>
      <c r="I68" s="68">
        <v>-1.9164986867020953E-2</v>
      </c>
      <c r="K68" s="68">
        <v>-1.9082043238082248E-2</v>
      </c>
      <c r="M68" s="101">
        <v>-1.9323172306897441E-2</v>
      </c>
      <c r="N68" s="101">
        <v>-1.9908851043415686E-2</v>
      </c>
      <c r="O68" s="101">
        <v>-2.2955922405647269E-2</v>
      </c>
      <c r="P68" s="101">
        <v>-2.58225267568945E-2</v>
      </c>
      <c r="Q68" s="255">
        <v>-2.1858932102834544E-2</v>
      </c>
    </row>
    <row r="69" spans="1:17" ht="14.55" customHeight="1" x14ac:dyDescent="0.25">
      <c r="A69" s="194" t="s">
        <v>240</v>
      </c>
      <c r="C69" s="68">
        <v>0.17309995749777826</v>
      </c>
      <c r="E69" s="348">
        <v>0.17531349889353331</v>
      </c>
      <c r="G69" s="70">
        <v>0</v>
      </c>
      <c r="I69" s="70">
        <v>0</v>
      </c>
      <c r="K69" s="70">
        <v>0</v>
      </c>
      <c r="M69" s="56">
        <v>0</v>
      </c>
      <c r="N69" s="56">
        <v>0</v>
      </c>
      <c r="O69" s="56">
        <v>0</v>
      </c>
      <c r="P69" s="56">
        <v>0</v>
      </c>
      <c r="Q69" s="258">
        <v>0</v>
      </c>
    </row>
    <row r="70" spans="1:17" ht="14.55" customHeight="1" x14ac:dyDescent="0.25">
      <c r="A70" s="194" t="s">
        <v>2</v>
      </c>
      <c r="C70" s="68">
        <v>0.18701047888129896</v>
      </c>
      <c r="E70" s="68">
        <v>0.50079092795365354</v>
      </c>
      <c r="G70" s="68">
        <v>0.24887193098871932</v>
      </c>
      <c r="I70" s="68">
        <v>0.26954675951377438</v>
      </c>
      <c r="K70" s="68">
        <v>0.32727272727272727</v>
      </c>
      <c r="M70" s="101">
        <v>0.29351588736760525</v>
      </c>
      <c r="N70" s="101">
        <v>0.34248021108179422</v>
      </c>
      <c r="O70" s="101">
        <v>0.27057973431160026</v>
      </c>
      <c r="P70" s="101">
        <v>0.29203239141514242</v>
      </c>
      <c r="Q70" s="255">
        <v>0.30118655240606462</v>
      </c>
    </row>
    <row r="71" spans="1:17" x14ac:dyDescent="0.25">
      <c r="A71" s="76"/>
    </row>
    <row r="72" spans="1:17" ht="32.1" customHeight="1" x14ac:dyDescent="0.25">
      <c r="A72" s="395" t="s">
        <v>237</v>
      </c>
      <c r="B72" s="395"/>
      <c r="C72" s="395"/>
      <c r="D72" s="395"/>
      <c r="E72" s="395"/>
      <c r="F72" s="395"/>
      <c r="G72" s="395"/>
      <c r="H72" s="395"/>
      <c r="I72" s="395"/>
      <c r="J72" s="395"/>
      <c r="K72" s="395"/>
      <c r="L72" s="395"/>
      <c r="M72" s="395"/>
      <c r="N72" s="395"/>
      <c r="O72" s="395"/>
      <c r="P72" s="395"/>
      <c r="Q72" s="395"/>
    </row>
    <row r="73" spans="1:17" ht="30" customHeight="1" x14ac:dyDescent="0.25">
      <c r="A73" s="396" t="s">
        <v>238</v>
      </c>
      <c r="B73" s="396"/>
      <c r="C73" s="396"/>
      <c r="D73" s="396"/>
      <c r="E73" s="396"/>
      <c r="F73" s="396"/>
      <c r="G73" s="396"/>
      <c r="H73" s="396"/>
      <c r="I73" s="396"/>
      <c r="J73" s="396"/>
      <c r="K73" s="396"/>
      <c r="L73" s="396"/>
      <c r="M73" s="396"/>
      <c r="N73" s="396"/>
      <c r="O73" s="396"/>
      <c r="P73" s="396"/>
      <c r="Q73" s="396"/>
    </row>
    <row r="74" spans="1:17" x14ac:dyDescent="0.25">
      <c r="A74" s="357"/>
      <c r="B74" s="357"/>
      <c r="C74" s="357"/>
      <c r="D74" s="357"/>
      <c r="E74" s="357"/>
      <c r="F74" s="357"/>
      <c r="G74" s="357"/>
      <c r="H74" s="357"/>
      <c r="I74" s="357"/>
      <c r="J74" s="357"/>
      <c r="K74" s="357"/>
    </row>
    <row r="75" spans="1:17" ht="15.6" x14ac:dyDescent="0.25">
      <c r="A75" s="197" t="s">
        <v>165</v>
      </c>
      <c r="B75" s="81"/>
      <c r="C75" s="81"/>
    </row>
    <row r="76" spans="1:17" ht="12.75" customHeight="1" x14ac:dyDescent="0.25">
      <c r="B76" s="349"/>
      <c r="C76" s="349"/>
      <c r="D76" s="349"/>
      <c r="E76" s="349"/>
      <c r="F76" s="349"/>
      <c r="G76" s="349"/>
      <c r="H76" s="349"/>
      <c r="I76" s="349"/>
      <c r="K76" s="349"/>
      <c r="M76" s="349"/>
      <c r="N76" s="349"/>
      <c r="O76" s="349"/>
      <c r="P76" s="349"/>
      <c r="Q76" s="350"/>
    </row>
  </sheetData>
  <sheetProtection formatCells="0" formatColumns="0" formatRows="0" insertColumns="0" insertRows="0" insertHyperlinks="0" sort="0" autoFilter="0" pivotTables="0"/>
  <mergeCells count="2">
    <mergeCell ref="A72:Q72"/>
    <mergeCell ref="A73:Q73"/>
  </mergeCells>
  <pageMargins left="0.25" right="0.25" top="0.8" bottom="0.5" header="0.25" footer="0.5"/>
  <pageSetup scale="75" fitToHeight="2" orientation="landscape" r:id="rId1"/>
  <headerFooter alignWithMargins="0">
    <oddHeader>&amp;C&amp;"Arial,Bold"&amp;12Business Segment Information
&amp;"Arial,Regular"&amp;10(as previously reported)&amp;X (1)&amp;X
(in millions)</oddHeader>
  </headerFooter>
  <rowBreaks count="1" manualBreakCount="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87"/>
  <sheetViews>
    <sheetView zoomScale="90" zoomScaleNormal="90" zoomScaleSheetLayoutView="85" workbookViewId="0"/>
  </sheetViews>
  <sheetFormatPr defaultColWidth="9.21875" defaultRowHeight="13.2" x14ac:dyDescent="0.25"/>
  <cols>
    <col min="1" max="1" width="47.21875" style="123" customWidth="1"/>
    <col min="2" max="2" width="2.77734375" style="123" customWidth="1"/>
    <col min="3" max="4" width="10" style="123" bestFit="1" customWidth="1"/>
    <col min="5" max="5" width="10.44140625" style="123" bestFit="1" customWidth="1"/>
    <col min="6" max="6" width="8.77734375" style="123" customWidth="1"/>
    <col min="7" max="7" width="9.21875" style="123" bestFit="1"/>
    <col min="8" max="8" width="2.77734375" style="123" customWidth="1"/>
    <col min="9" max="9" width="9.77734375" style="123" bestFit="1" customWidth="1"/>
    <col min="10" max="10" width="10" style="123" bestFit="1" customWidth="1"/>
    <col min="11" max="11" width="9.44140625" style="123" bestFit="1" customWidth="1"/>
    <col min="12" max="12" width="8.77734375" style="123" customWidth="1"/>
    <col min="13" max="13" width="9.21875" style="123" bestFit="1"/>
    <col min="14" max="14" width="2.77734375" style="123" customWidth="1"/>
    <col min="15" max="15" width="10" style="123" bestFit="1" customWidth="1"/>
    <col min="16" max="16" width="9.77734375" style="123" customWidth="1"/>
    <col min="17" max="17" width="8.44140625" style="123" customWidth="1"/>
    <col min="18" max="18" width="8.77734375" style="123" customWidth="1"/>
    <col min="19" max="19" width="10" style="123" customWidth="1"/>
    <col min="20" max="20" width="2.77734375" style="123" customWidth="1"/>
    <col min="21" max="21" width="10" style="298" bestFit="1" customWidth="1"/>
    <col min="22" max="22" width="9.77734375" style="298" customWidth="1"/>
    <col min="23" max="23" width="9" style="298" customWidth="1"/>
    <col min="24" max="24" width="8.5546875" style="298" customWidth="1"/>
    <col min="25" max="25" width="8.77734375" style="298" customWidth="1"/>
    <col min="26" max="26" width="2.77734375" style="298" customWidth="1"/>
    <col min="27" max="28" width="9.77734375" style="298" customWidth="1"/>
    <col min="29" max="29" width="10" style="298" bestFit="1" customWidth="1"/>
    <col min="30" max="30" width="9" style="298" bestFit="1" customWidth="1"/>
    <col min="31" max="31" width="8.77734375" style="298" bestFit="1" customWidth="1"/>
    <col min="32" max="32" width="1.77734375" style="123" customWidth="1"/>
    <col min="33" max="16384" width="9.21875" style="123"/>
  </cols>
  <sheetData>
    <row r="1" spans="1:31" ht="36" customHeight="1" x14ac:dyDescent="0.25">
      <c r="A1" s="184"/>
      <c r="B1" s="39"/>
      <c r="C1" s="213" t="s">
        <v>156</v>
      </c>
      <c r="D1" s="213" t="s">
        <v>156</v>
      </c>
      <c r="E1" s="414" t="s">
        <v>4</v>
      </c>
      <c r="F1" s="399"/>
      <c r="G1" s="399"/>
      <c r="H1" s="39"/>
      <c r="I1" s="375"/>
      <c r="J1" s="375" t="s">
        <v>157</v>
      </c>
      <c r="K1" s="402"/>
      <c r="L1" s="402"/>
      <c r="M1" s="402"/>
      <c r="N1" s="39"/>
      <c r="O1" s="379"/>
      <c r="P1" s="185" t="s">
        <v>158</v>
      </c>
      <c r="Q1" s="399"/>
      <c r="R1" s="407"/>
      <c r="S1" s="399"/>
      <c r="T1" s="39"/>
      <c r="U1" s="381"/>
      <c r="V1" s="373" t="s">
        <v>159</v>
      </c>
      <c r="W1" s="409"/>
      <c r="X1" s="408"/>
      <c r="Y1" s="409"/>
      <c r="Z1" s="259"/>
      <c r="AA1" s="352"/>
      <c r="AB1" s="260" t="s">
        <v>160</v>
      </c>
      <c r="AC1" s="410"/>
      <c r="AD1" s="410"/>
      <c r="AE1" s="410"/>
    </row>
    <row r="2" spans="1:31" s="192" customFormat="1" ht="15.6" thickBot="1" x14ac:dyDescent="0.3">
      <c r="A2" s="188" t="s">
        <v>212</v>
      </c>
      <c r="B2" s="189"/>
      <c r="C2" s="214">
        <v>2019</v>
      </c>
      <c r="D2" s="214">
        <v>2018</v>
      </c>
      <c r="E2" s="415"/>
      <c r="F2" s="399"/>
      <c r="G2" s="399"/>
      <c r="H2" s="191"/>
      <c r="I2" s="378"/>
      <c r="J2" s="374">
        <v>2018</v>
      </c>
      <c r="K2" s="402"/>
      <c r="L2" s="402"/>
      <c r="M2" s="402"/>
      <c r="N2" s="191"/>
      <c r="O2" s="380"/>
      <c r="P2" s="190">
        <v>2018</v>
      </c>
      <c r="Q2" s="399"/>
      <c r="R2" s="407"/>
      <c r="S2" s="399"/>
      <c r="T2" s="191"/>
      <c r="U2" s="378"/>
      <c r="V2" s="374">
        <v>2018</v>
      </c>
      <c r="W2" s="409"/>
      <c r="X2" s="408"/>
      <c r="Y2" s="409"/>
      <c r="Z2" s="261"/>
      <c r="AA2" s="351"/>
      <c r="AB2" s="262">
        <v>2018</v>
      </c>
      <c r="AC2" s="410"/>
      <c r="AD2" s="410"/>
      <c r="AE2" s="410"/>
    </row>
    <row r="3" spans="1:31" ht="15" x14ac:dyDescent="0.4">
      <c r="A3" s="36" t="s">
        <v>223</v>
      </c>
      <c r="B3" s="14"/>
      <c r="C3" s="323">
        <v>2047.1</v>
      </c>
      <c r="D3" s="323">
        <v>1928.5</v>
      </c>
      <c r="E3" s="324">
        <v>6.1499999999999999E-2</v>
      </c>
      <c r="F3" s="35"/>
      <c r="G3" s="126"/>
      <c r="H3" s="14"/>
      <c r="I3" s="127"/>
      <c r="J3" s="127">
        <v>2087.9</v>
      </c>
      <c r="K3" s="128"/>
      <c r="L3" s="128"/>
      <c r="M3" s="128"/>
      <c r="N3" s="14"/>
      <c r="O3" s="125"/>
      <c r="P3" s="125">
        <v>1801.9</v>
      </c>
      <c r="Q3" s="131"/>
      <c r="R3" s="98"/>
      <c r="S3" s="126"/>
      <c r="T3" s="14"/>
      <c r="U3" s="280"/>
      <c r="V3" s="280">
        <v>1762</v>
      </c>
      <c r="W3" s="271"/>
      <c r="X3" s="264"/>
      <c r="Y3" s="265"/>
      <c r="Z3" s="266"/>
      <c r="AA3" s="267"/>
      <c r="AB3" s="267">
        <v>7580.3</v>
      </c>
      <c r="AC3" s="274"/>
      <c r="AD3" s="269"/>
      <c r="AE3" s="268"/>
    </row>
    <row r="4" spans="1:31" ht="15" x14ac:dyDescent="0.4">
      <c r="A4" s="43"/>
      <c r="B4" s="14"/>
      <c r="C4" s="326"/>
      <c r="D4" s="326"/>
      <c r="E4" s="324"/>
      <c r="F4" s="35"/>
      <c r="G4" s="126"/>
      <c r="H4" s="14"/>
      <c r="I4" s="141"/>
      <c r="J4" s="141"/>
      <c r="K4" s="128"/>
      <c r="L4" s="128"/>
      <c r="M4" s="128"/>
      <c r="N4" s="14"/>
      <c r="O4" s="140"/>
      <c r="P4" s="140"/>
      <c r="Q4" s="131"/>
      <c r="R4" s="98"/>
      <c r="S4" s="126"/>
      <c r="T4" s="14"/>
      <c r="U4" s="284"/>
      <c r="V4" s="284"/>
      <c r="W4" s="271"/>
      <c r="X4" s="264"/>
      <c r="Y4" s="265"/>
      <c r="Z4" s="266"/>
      <c r="AA4" s="278"/>
      <c r="AB4" s="278"/>
      <c r="AC4" s="274"/>
      <c r="AD4" s="269"/>
      <c r="AE4" s="268"/>
    </row>
    <row r="5" spans="1:31" ht="15" x14ac:dyDescent="0.4">
      <c r="A5" s="86" t="s">
        <v>227</v>
      </c>
      <c r="B5" s="14"/>
      <c r="C5" s="323">
        <v>1375.1</v>
      </c>
      <c r="D5" s="323">
        <v>1239.2</v>
      </c>
      <c r="E5" s="324">
        <v>0.10970000000000001</v>
      </c>
      <c r="F5" s="35"/>
      <c r="G5" s="126"/>
      <c r="H5" s="14"/>
      <c r="I5" s="127"/>
      <c r="J5" s="127">
        <v>1381.7</v>
      </c>
      <c r="K5" s="128"/>
      <c r="L5" s="128"/>
      <c r="M5" s="128"/>
      <c r="N5" s="14"/>
      <c r="O5" s="125"/>
      <c r="P5" s="125">
        <v>1042.5</v>
      </c>
      <c r="Q5" s="131"/>
      <c r="R5" s="98"/>
      <c r="S5" s="126"/>
      <c r="T5" s="14"/>
      <c r="U5" s="280"/>
      <c r="V5" s="280">
        <v>997</v>
      </c>
      <c r="W5" s="271"/>
      <c r="X5" s="264"/>
      <c r="Y5" s="265"/>
      <c r="Z5" s="266"/>
      <c r="AA5" s="267"/>
      <c r="AB5" s="267">
        <v>4660.3999999999996</v>
      </c>
      <c r="AC5" s="274"/>
      <c r="AD5" s="269"/>
      <c r="AE5" s="268"/>
    </row>
    <row r="6" spans="1:31" ht="15" x14ac:dyDescent="0.4">
      <c r="A6" s="86"/>
      <c r="B6" s="14"/>
      <c r="C6" s="326"/>
      <c r="D6" s="326"/>
      <c r="E6" s="98"/>
      <c r="F6" s="35"/>
      <c r="G6" s="126"/>
      <c r="H6" s="14"/>
      <c r="I6" s="142"/>
      <c r="J6" s="142"/>
      <c r="K6" s="128"/>
      <c r="L6" s="128"/>
      <c r="M6" s="128"/>
      <c r="N6" s="14"/>
      <c r="O6" s="140"/>
      <c r="P6" s="140"/>
      <c r="Q6" s="132"/>
      <c r="R6" s="98"/>
      <c r="S6" s="126"/>
      <c r="T6" s="14"/>
      <c r="U6" s="285"/>
      <c r="V6" s="285"/>
      <c r="W6" s="271"/>
      <c r="X6" s="264"/>
      <c r="Y6" s="265"/>
      <c r="Z6" s="266"/>
      <c r="AA6" s="278"/>
      <c r="AB6" s="278"/>
      <c r="AC6" s="275"/>
      <c r="AD6" s="269"/>
      <c r="AE6" s="268"/>
    </row>
    <row r="7" spans="1:31" ht="15" x14ac:dyDescent="0.4">
      <c r="A7" s="36" t="s">
        <v>228</v>
      </c>
      <c r="B7" s="14"/>
      <c r="C7" s="323">
        <v>672</v>
      </c>
      <c r="D7" s="323">
        <v>689.3</v>
      </c>
      <c r="E7" s="324">
        <v>-2.5100000000000001E-2</v>
      </c>
      <c r="F7" s="35"/>
      <c r="G7" s="126"/>
      <c r="H7" s="14"/>
      <c r="I7" s="127"/>
      <c r="J7" s="127">
        <v>706.2</v>
      </c>
      <c r="K7" s="128"/>
      <c r="L7" s="128"/>
      <c r="M7" s="128"/>
      <c r="N7" s="14"/>
      <c r="O7" s="125"/>
      <c r="P7" s="125">
        <v>759.4</v>
      </c>
      <c r="Q7" s="131"/>
      <c r="R7" s="98"/>
      <c r="S7" s="126"/>
      <c r="T7" s="14"/>
      <c r="U7" s="280"/>
      <c r="V7" s="280">
        <v>765</v>
      </c>
      <c r="W7" s="271"/>
      <c r="X7" s="264"/>
      <c r="Y7" s="265"/>
      <c r="Z7" s="266"/>
      <c r="AA7" s="267"/>
      <c r="AB7" s="267">
        <v>2919.9</v>
      </c>
      <c r="AC7" s="274"/>
      <c r="AD7" s="269"/>
      <c r="AE7" s="268"/>
    </row>
    <row r="8" spans="1:31" ht="16.5" customHeight="1" thickBot="1" x14ac:dyDescent="0.45">
      <c r="A8" s="36"/>
      <c r="B8" s="14"/>
      <c r="C8" s="125"/>
      <c r="D8" s="125"/>
      <c r="E8" s="126"/>
      <c r="F8" s="35"/>
      <c r="G8" s="126"/>
      <c r="H8" s="14"/>
      <c r="I8" s="125"/>
      <c r="J8" s="125"/>
      <c r="K8" s="132"/>
      <c r="L8" s="132"/>
      <c r="M8" s="132"/>
      <c r="N8" s="14"/>
      <c r="O8" s="125"/>
      <c r="P8" s="125"/>
      <c r="Q8" s="126"/>
      <c r="R8" s="98"/>
      <c r="S8" s="126"/>
      <c r="T8" s="14"/>
      <c r="U8" s="331"/>
      <c r="V8" s="331"/>
      <c r="W8" s="332"/>
      <c r="X8" s="332"/>
      <c r="Y8" s="275"/>
      <c r="Z8" s="266"/>
      <c r="AA8" s="267"/>
      <c r="AB8" s="267"/>
      <c r="AC8" s="268"/>
      <c r="AD8" s="269"/>
      <c r="AE8" s="268"/>
    </row>
    <row r="9" spans="1:31" ht="33.6" customHeight="1" thickBot="1" x14ac:dyDescent="0.3">
      <c r="A9" s="411" t="s">
        <v>243</v>
      </c>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c r="AB9" s="412"/>
      <c r="AC9" s="412"/>
      <c r="AD9" s="412"/>
      <c r="AE9" s="413"/>
    </row>
    <row r="10" spans="1:31" ht="16.5" customHeight="1" thickBot="1" x14ac:dyDescent="0.45">
      <c r="A10" s="36"/>
      <c r="B10" s="14"/>
      <c r="C10" s="125"/>
      <c r="D10" s="125"/>
      <c r="E10" s="126"/>
      <c r="F10" s="35"/>
      <c r="G10" s="126"/>
      <c r="H10" s="14"/>
      <c r="I10" s="125"/>
      <c r="J10" s="125"/>
      <c r="K10" s="132"/>
      <c r="L10" s="132"/>
      <c r="M10" s="132"/>
      <c r="N10" s="14"/>
      <c r="O10" s="125"/>
      <c r="P10" s="125"/>
      <c r="Q10" s="126"/>
      <c r="R10" s="98"/>
      <c r="S10" s="126"/>
      <c r="T10" s="14"/>
      <c r="U10" s="331"/>
      <c r="V10" s="331"/>
      <c r="W10" s="332"/>
      <c r="X10" s="332"/>
      <c r="Y10" s="275"/>
      <c r="Z10" s="266"/>
      <c r="AA10" s="267"/>
      <c r="AB10" s="267"/>
      <c r="AC10" s="268"/>
      <c r="AD10" s="269"/>
      <c r="AE10" s="268"/>
    </row>
    <row r="11" spans="1:31" ht="36" customHeight="1" x14ac:dyDescent="0.25">
      <c r="A11" s="184"/>
      <c r="B11" s="39"/>
      <c r="C11" s="185" t="s">
        <v>156</v>
      </c>
      <c r="D11" s="185" t="s">
        <v>156</v>
      </c>
      <c r="E11" s="397" t="s">
        <v>4</v>
      </c>
      <c r="F11" s="399"/>
      <c r="G11" s="399"/>
      <c r="H11" s="39"/>
      <c r="I11" s="375" t="s">
        <v>157</v>
      </c>
      <c r="J11" s="375" t="s">
        <v>157</v>
      </c>
      <c r="K11" s="400" t="s">
        <v>4</v>
      </c>
      <c r="L11" s="402"/>
      <c r="M11" s="402"/>
      <c r="N11" s="39"/>
      <c r="O11" s="185" t="s">
        <v>158</v>
      </c>
      <c r="P11" s="185" t="s">
        <v>158</v>
      </c>
      <c r="Q11" s="397" t="s">
        <v>4</v>
      </c>
      <c r="R11" s="407"/>
      <c r="S11" s="399"/>
      <c r="T11" s="39"/>
      <c r="U11" s="373" t="s">
        <v>159</v>
      </c>
      <c r="V11" s="373" t="s">
        <v>159</v>
      </c>
      <c r="W11" s="405" t="s">
        <v>4</v>
      </c>
      <c r="X11" s="408"/>
      <c r="Y11" s="409"/>
      <c r="Z11" s="259"/>
      <c r="AA11" s="260" t="s">
        <v>160</v>
      </c>
      <c r="AB11" s="260" t="s">
        <v>160</v>
      </c>
      <c r="AC11" s="403" t="s">
        <v>4</v>
      </c>
      <c r="AD11" s="410"/>
      <c r="AE11" s="410"/>
    </row>
    <row r="12" spans="1:31" s="192" customFormat="1" ht="15.6" thickBot="1" x14ac:dyDescent="0.3">
      <c r="A12" s="188" t="s">
        <v>204</v>
      </c>
      <c r="B12" s="189"/>
      <c r="C12" s="190">
        <v>2018</v>
      </c>
      <c r="D12" s="190">
        <v>2017</v>
      </c>
      <c r="E12" s="398"/>
      <c r="F12" s="399"/>
      <c r="G12" s="399"/>
      <c r="H12" s="191"/>
      <c r="I12" s="374">
        <v>2018</v>
      </c>
      <c r="J12" s="374">
        <v>2017</v>
      </c>
      <c r="K12" s="401"/>
      <c r="L12" s="402"/>
      <c r="M12" s="402"/>
      <c r="N12" s="191"/>
      <c r="O12" s="190">
        <v>2018</v>
      </c>
      <c r="P12" s="190">
        <v>2017</v>
      </c>
      <c r="Q12" s="398"/>
      <c r="R12" s="407"/>
      <c r="S12" s="399"/>
      <c r="T12" s="191"/>
      <c r="U12" s="376">
        <v>2018</v>
      </c>
      <c r="V12" s="376">
        <v>2017</v>
      </c>
      <c r="W12" s="406"/>
      <c r="X12" s="408"/>
      <c r="Y12" s="409"/>
      <c r="Z12" s="261"/>
      <c r="AA12" s="262">
        <v>2018</v>
      </c>
      <c r="AB12" s="262">
        <v>2017</v>
      </c>
      <c r="AC12" s="404"/>
      <c r="AD12" s="410"/>
      <c r="AE12" s="410"/>
    </row>
    <row r="13" spans="1:31" ht="15" x14ac:dyDescent="0.4">
      <c r="A13" s="36" t="s">
        <v>223</v>
      </c>
      <c r="B13" s="14"/>
      <c r="C13" s="125">
        <v>1935.5</v>
      </c>
      <c r="D13" s="125">
        <v>1871.8</v>
      </c>
      <c r="E13" s="126">
        <v>3.4000000000000002E-2</v>
      </c>
      <c r="F13" s="35"/>
      <c r="G13" s="126"/>
      <c r="H13" s="14"/>
      <c r="I13" s="127">
        <v>2084.5</v>
      </c>
      <c r="J13" s="127">
        <v>2021.2</v>
      </c>
      <c r="K13" s="128">
        <v>3.1300000000000001E-2</v>
      </c>
      <c r="L13" s="128"/>
      <c r="M13" s="128"/>
      <c r="N13" s="14"/>
      <c r="O13" s="125">
        <v>1799.1</v>
      </c>
      <c r="P13" s="125">
        <v>1810.5</v>
      </c>
      <c r="Q13" s="126">
        <v>-6.3E-3</v>
      </c>
      <c r="R13" s="98"/>
      <c r="S13" s="126"/>
      <c r="T13" s="14"/>
      <c r="U13" s="280">
        <v>1765.9</v>
      </c>
      <c r="V13" s="280">
        <v>1628</v>
      </c>
      <c r="W13" s="265">
        <v>8.4699999999999998E-2</v>
      </c>
      <c r="X13" s="264"/>
      <c r="Y13" s="265"/>
      <c r="Z13" s="266"/>
      <c r="AA13" s="267">
        <v>7585</v>
      </c>
      <c r="AB13" s="267">
        <v>7331.5</v>
      </c>
      <c r="AC13" s="268">
        <v>3.4599999999999999E-2</v>
      </c>
      <c r="AD13" s="269"/>
      <c r="AE13" s="268"/>
    </row>
    <row r="14" spans="1:31" s="39" customFormat="1" ht="15" x14ac:dyDescent="0.4">
      <c r="A14" s="90" t="s">
        <v>119</v>
      </c>
      <c r="B14" s="19"/>
      <c r="C14" s="130">
        <v>-13.2</v>
      </c>
      <c r="D14" s="130">
        <v>0</v>
      </c>
      <c r="E14" s="131"/>
      <c r="F14" s="132"/>
      <c r="G14" s="131"/>
      <c r="H14" s="19"/>
      <c r="I14" s="133">
        <v>0</v>
      </c>
      <c r="J14" s="133">
        <v>0</v>
      </c>
      <c r="K14" s="134"/>
      <c r="L14" s="134"/>
      <c r="M14" s="134"/>
      <c r="N14" s="19"/>
      <c r="O14" s="130">
        <v>0</v>
      </c>
      <c r="P14" s="130">
        <v>0</v>
      </c>
      <c r="Q14" s="131"/>
      <c r="R14" s="217"/>
      <c r="S14" s="131"/>
      <c r="T14" s="19"/>
      <c r="U14" s="281">
        <v>0</v>
      </c>
      <c r="V14" s="281">
        <v>0</v>
      </c>
      <c r="W14" s="271"/>
      <c r="X14" s="270"/>
      <c r="Y14" s="271"/>
      <c r="Z14" s="272"/>
      <c r="AA14" s="273">
        <v>-13.2</v>
      </c>
      <c r="AB14" s="273">
        <v>0</v>
      </c>
      <c r="AC14" s="274"/>
      <c r="AD14" s="275"/>
      <c r="AE14" s="274"/>
    </row>
    <row r="15" spans="1:31" s="39" customFormat="1" ht="15" x14ac:dyDescent="0.4">
      <c r="A15" s="90" t="s">
        <v>120</v>
      </c>
      <c r="B15" s="19"/>
      <c r="C15" s="130">
        <v>-13.7</v>
      </c>
      <c r="D15" s="130">
        <v>0</v>
      </c>
      <c r="E15" s="131"/>
      <c r="F15" s="132"/>
      <c r="G15" s="131"/>
      <c r="H15" s="19"/>
      <c r="I15" s="133">
        <v>-13.6</v>
      </c>
      <c r="J15" s="133">
        <v>0</v>
      </c>
      <c r="K15" s="134"/>
      <c r="L15" s="134"/>
      <c r="M15" s="134"/>
      <c r="N15" s="19"/>
      <c r="O15" s="130">
        <v>-9.9</v>
      </c>
      <c r="P15" s="130">
        <v>0</v>
      </c>
      <c r="Q15" s="131"/>
      <c r="R15" s="217"/>
      <c r="S15" s="131"/>
      <c r="T15" s="19"/>
      <c r="U15" s="281">
        <v>0</v>
      </c>
      <c r="V15" s="281">
        <v>0</v>
      </c>
      <c r="W15" s="271"/>
      <c r="X15" s="270"/>
      <c r="Y15" s="271"/>
      <c r="Z15" s="272"/>
      <c r="AA15" s="273">
        <v>-37.199999999999996</v>
      </c>
      <c r="AB15" s="273">
        <v>0</v>
      </c>
      <c r="AC15" s="274"/>
      <c r="AD15" s="275"/>
      <c r="AE15" s="274"/>
    </row>
    <row r="16" spans="1:31" ht="15" x14ac:dyDescent="0.4">
      <c r="A16" s="90" t="s">
        <v>149</v>
      </c>
      <c r="B16" s="14"/>
      <c r="C16" s="136">
        <v>0</v>
      </c>
      <c r="D16" s="136">
        <v>-89.6</v>
      </c>
      <c r="E16" s="126"/>
      <c r="F16" s="35"/>
      <c r="G16" s="126"/>
      <c r="H16" s="14"/>
      <c r="I16" s="137">
        <v>0</v>
      </c>
      <c r="J16" s="137">
        <v>-100.1</v>
      </c>
      <c r="K16" s="128"/>
      <c r="L16" s="128"/>
      <c r="M16" s="128"/>
      <c r="N16" s="14"/>
      <c r="O16" s="136">
        <v>0</v>
      </c>
      <c r="P16" s="136">
        <v>-98.9</v>
      </c>
      <c r="Q16" s="126"/>
      <c r="R16" s="98"/>
      <c r="S16" s="126"/>
      <c r="T16" s="14"/>
      <c r="U16" s="282">
        <v>0</v>
      </c>
      <c r="V16" s="282">
        <v>-22.6</v>
      </c>
      <c r="W16" s="265"/>
      <c r="X16" s="264"/>
      <c r="Y16" s="265"/>
      <c r="Z16" s="266"/>
      <c r="AA16" s="276">
        <v>0</v>
      </c>
      <c r="AB16" s="276">
        <v>-311.20000000000005</v>
      </c>
      <c r="AC16" s="268"/>
      <c r="AD16" s="269"/>
      <c r="AE16" s="268"/>
    </row>
    <row r="17" spans="1:31" ht="15.6" thickBot="1" x14ac:dyDescent="0.45">
      <c r="A17" s="86" t="s">
        <v>229</v>
      </c>
      <c r="B17" s="14"/>
      <c r="C17" s="138">
        <v>1908.6</v>
      </c>
      <c r="D17" s="138">
        <v>1782.2</v>
      </c>
      <c r="E17" s="126">
        <v>7.0900000000000005E-2</v>
      </c>
      <c r="F17" s="35"/>
      <c r="G17" s="126"/>
      <c r="H17" s="14"/>
      <c r="I17" s="139">
        <v>2070.9</v>
      </c>
      <c r="J17" s="139">
        <v>1921.1000000000001</v>
      </c>
      <c r="K17" s="128">
        <v>7.8E-2</v>
      </c>
      <c r="L17" s="128"/>
      <c r="M17" s="128"/>
      <c r="N17" s="14"/>
      <c r="O17" s="138">
        <v>1789.1999999999998</v>
      </c>
      <c r="P17" s="138">
        <v>1711.6</v>
      </c>
      <c r="Q17" s="126">
        <v>4.53E-2</v>
      </c>
      <c r="R17" s="98"/>
      <c r="S17" s="126"/>
      <c r="T17" s="14"/>
      <c r="U17" s="283">
        <v>1765.9</v>
      </c>
      <c r="V17" s="283">
        <v>1605.4</v>
      </c>
      <c r="W17" s="265">
        <v>0.1</v>
      </c>
      <c r="X17" s="264"/>
      <c r="Y17" s="265"/>
      <c r="Z17" s="266"/>
      <c r="AA17" s="277">
        <v>7534.6</v>
      </c>
      <c r="AB17" s="277">
        <v>7020.3</v>
      </c>
      <c r="AC17" s="268">
        <v>7.3300000000000004E-2</v>
      </c>
      <c r="AD17" s="269"/>
      <c r="AE17" s="268"/>
    </row>
    <row r="18" spans="1:31" ht="15.6" thickTop="1" x14ac:dyDescent="0.4">
      <c r="A18" s="43"/>
      <c r="B18" s="14"/>
      <c r="C18" s="140"/>
      <c r="D18" s="140"/>
      <c r="E18" s="126"/>
      <c r="F18" s="35"/>
      <c r="G18" s="126"/>
      <c r="H18" s="14"/>
      <c r="I18" s="141"/>
      <c r="J18" s="141"/>
      <c r="K18" s="128"/>
      <c r="L18" s="128"/>
      <c r="M18" s="128"/>
      <c r="N18" s="14"/>
      <c r="O18" s="140"/>
      <c r="P18" s="140"/>
      <c r="Q18" s="126"/>
      <c r="R18" s="98"/>
      <c r="S18" s="126"/>
      <c r="T18" s="14"/>
      <c r="U18" s="284"/>
      <c r="V18" s="284"/>
      <c r="W18" s="265"/>
      <c r="X18" s="264"/>
      <c r="Y18" s="265"/>
      <c r="Z18" s="266"/>
      <c r="AA18" s="278"/>
      <c r="AB18" s="278"/>
      <c r="AC18" s="268"/>
      <c r="AD18" s="269"/>
      <c r="AE18" s="268"/>
    </row>
    <row r="19" spans="1:31" ht="15" x14ac:dyDescent="0.4">
      <c r="A19" s="86" t="s">
        <v>227</v>
      </c>
      <c r="B19" s="14"/>
      <c r="C19" s="125">
        <v>1242.3</v>
      </c>
      <c r="D19" s="125">
        <v>1151</v>
      </c>
      <c r="E19" s="126">
        <v>7.9299999999999995E-2</v>
      </c>
      <c r="F19" s="35"/>
      <c r="G19" s="126"/>
      <c r="H19" s="14"/>
      <c r="I19" s="127">
        <v>1378.9</v>
      </c>
      <c r="J19" s="127">
        <v>1222.5</v>
      </c>
      <c r="K19" s="128">
        <v>0.12790000000000001</v>
      </c>
      <c r="L19" s="128"/>
      <c r="M19" s="128"/>
      <c r="N19" s="14"/>
      <c r="O19" s="125">
        <v>1040.0999999999999</v>
      </c>
      <c r="P19" s="125">
        <v>964.6</v>
      </c>
      <c r="Q19" s="126">
        <v>7.8299999999999995E-2</v>
      </c>
      <c r="R19" s="98"/>
      <c r="S19" s="126"/>
      <c r="T19" s="14"/>
      <c r="U19" s="280">
        <v>997.2</v>
      </c>
      <c r="V19" s="280">
        <v>891.2</v>
      </c>
      <c r="W19" s="265">
        <v>0.11890000000000001</v>
      </c>
      <c r="X19" s="264"/>
      <c r="Y19" s="265"/>
      <c r="Z19" s="266"/>
      <c r="AA19" s="267">
        <v>4658.5</v>
      </c>
      <c r="AB19" s="267">
        <v>4229.3</v>
      </c>
      <c r="AC19" s="268">
        <v>0.10150000000000001</v>
      </c>
      <c r="AD19" s="269"/>
      <c r="AE19" s="268"/>
    </row>
    <row r="20" spans="1:31" ht="15" x14ac:dyDescent="0.4">
      <c r="A20" s="86"/>
      <c r="B20" s="14"/>
      <c r="C20" s="140"/>
      <c r="D20" s="140"/>
      <c r="E20" s="35"/>
      <c r="F20" s="35"/>
      <c r="G20" s="126"/>
      <c r="H20" s="14"/>
      <c r="I20" s="142"/>
      <c r="J20" s="142"/>
      <c r="K20" s="128"/>
      <c r="L20" s="128"/>
      <c r="M20" s="128"/>
      <c r="N20" s="14"/>
      <c r="O20" s="140"/>
      <c r="P20" s="140"/>
      <c r="Q20" s="35"/>
      <c r="R20" s="98"/>
      <c r="S20" s="126"/>
      <c r="T20" s="14"/>
      <c r="U20" s="285"/>
      <c r="V20" s="285"/>
      <c r="W20" s="265"/>
      <c r="X20" s="264"/>
      <c r="Y20" s="265"/>
      <c r="Z20" s="266"/>
      <c r="AA20" s="278"/>
      <c r="AB20" s="278"/>
      <c r="AC20" s="269"/>
      <c r="AD20" s="269"/>
      <c r="AE20" s="268"/>
    </row>
    <row r="21" spans="1:31" ht="15" x14ac:dyDescent="0.4">
      <c r="A21" s="36" t="s">
        <v>228</v>
      </c>
      <c r="B21" s="14"/>
      <c r="C21" s="125">
        <v>693.2</v>
      </c>
      <c r="D21" s="125">
        <v>720.8</v>
      </c>
      <c r="E21" s="126">
        <v>-3.8300000000000001E-2</v>
      </c>
      <c r="F21" s="35"/>
      <c r="G21" s="126"/>
      <c r="H21" s="14"/>
      <c r="I21" s="127">
        <v>705.6</v>
      </c>
      <c r="J21" s="127">
        <v>798.7</v>
      </c>
      <c r="K21" s="128">
        <v>-0.1166</v>
      </c>
      <c r="L21" s="128"/>
      <c r="M21" s="128"/>
      <c r="N21" s="14"/>
      <c r="O21" s="125">
        <v>759</v>
      </c>
      <c r="P21" s="125">
        <v>845.9</v>
      </c>
      <c r="Q21" s="126">
        <v>-0.1027</v>
      </c>
      <c r="R21" s="98"/>
      <c r="S21" s="126"/>
      <c r="T21" s="14"/>
      <c r="U21" s="280">
        <v>768.7</v>
      </c>
      <c r="V21" s="280">
        <v>736.8</v>
      </c>
      <c r="W21" s="265">
        <v>4.3299999999999998E-2</v>
      </c>
      <c r="X21" s="264"/>
      <c r="Y21" s="265"/>
      <c r="Z21" s="266"/>
      <c r="AA21" s="267">
        <v>2926.5</v>
      </c>
      <c r="AB21" s="267">
        <v>3102.2</v>
      </c>
      <c r="AC21" s="268">
        <v>-5.6599999999999998E-2</v>
      </c>
      <c r="AD21" s="269"/>
      <c r="AE21" s="268"/>
    </row>
    <row r="22" spans="1:31" s="39" customFormat="1" ht="15" x14ac:dyDescent="0.4">
      <c r="A22" s="90" t="s">
        <v>119</v>
      </c>
      <c r="B22" s="19"/>
      <c r="C22" s="130">
        <v>-13.2</v>
      </c>
      <c r="D22" s="130">
        <v>0</v>
      </c>
      <c r="E22" s="131"/>
      <c r="F22" s="132"/>
      <c r="G22" s="131"/>
      <c r="H22" s="19"/>
      <c r="I22" s="133">
        <v>0</v>
      </c>
      <c r="J22" s="133">
        <v>0</v>
      </c>
      <c r="K22" s="134"/>
      <c r="L22" s="134"/>
      <c r="M22" s="134"/>
      <c r="N22" s="19"/>
      <c r="O22" s="130">
        <v>0</v>
      </c>
      <c r="P22" s="130">
        <v>0</v>
      </c>
      <c r="Q22" s="131"/>
      <c r="R22" s="217"/>
      <c r="S22" s="131"/>
      <c r="T22" s="19"/>
      <c r="U22" s="281">
        <v>0</v>
      </c>
      <c r="V22" s="281">
        <v>0</v>
      </c>
      <c r="W22" s="271"/>
      <c r="X22" s="270"/>
      <c r="Y22" s="271"/>
      <c r="Z22" s="272"/>
      <c r="AA22" s="273">
        <v>-13.2</v>
      </c>
      <c r="AB22" s="273">
        <v>0</v>
      </c>
      <c r="AC22" s="274"/>
      <c r="AD22" s="275"/>
      <c r="AE22" s="274"/>
    </row>
    <row r="23" spans="1:31" s="39" customFormat="1" ht="15" x14ac:dyDescent="0.4">
      <c r="A23" s="90" t="s">
        <v>120</v>
      </c>
      <c r="B23" s="19"/>
      <c r="C23" s="130">
        <v>-13.7</v>
      </c>
      <c r="D23" s="130">
        <v>0</v>
      </c>
      <c r="E23" s="131"/>
      <c r="F23" s="132"/>
      <c r="G23" s="131"/>
      <c r="H23" s="19"/>
      <c r="I23" s="133">
        <v>-13.6</v>
      </c>
      <c r="J23" s="133">
        <v>0</v>
      </c>
      <c r="K23" s="134"/>
      <c r="L23" s="134"/>
      <c r="M23" s="134"/>
      <c r="N23" s="19"/>
      <c r="O23" s="130">
        <v>-9.9</v>
      </c>
      <c r="P23" s="130">
        <v>0</v>
      </c>
      <c r="Q23" s="131"/>
      <c r="R23" s="217"/>
      <c r="S23" s="131"/>
      <c r="T23" s="19"/>
      <c r="U23" s="281">
        <v>0</v>
      </c>
      <c r="V23" s="281">
        <v>0</v>
      </c>
      <c r="W23" s="271"/>
      <c r="X23" s="270"/>
      <c r="Y23" s="271"/>
      <c r="Z23" s="272"/>
      <c r="AA23" s="273">
        <v>-37.199999999999996</v>
      </c>
      <c r="AB23" s="273">
        <v>0</v>
      </c>
      <c r="AC23" s="274"/>
      <c r="AD23" s="275"/>
      <c r="AE23" s="274"/>
    </row>
    <row r="24" spans="1:31" ht="15" x14ac:dyDescent="0.4">
      <c r="A24" s="90" t="s">
        <v>149</v>
      </c>
      <c r="B24" s="14"/>
      <c r="C24" s="136">
        <v>0</v>
      </c>
      <c r="D24" s="136">
        <v>-89.6</v>
      </c>
      <c r="E24" s="126"/>
      <c r="F24" s="35"/>
      <c r="G24" s="126"/>
      <c r="H24" s="14"/>
      <c r="I24" s="137">
        <v>0</v>
      </c>
      <c r="J24" s="137">
        <v>-100.1</v>
      </c>
      <c r="K24" s="128"/>
      <c r="L24" s="128"/>
      <c r="M24" s="128"/>
      <c r="N24" s="14"/>
      <c r="O24" s="136">
        <v>0</v>
      </c>
      <c r="P24" s="136">
        <v>-98.9</v>
      </c>
      <c r="Q24" s="126"/>
      <c r="R24" s="98"/>
      <c r="S24" s="126"/>
      <c r="T24" s="14"/>
      <c r="U24" s="282">
        <v>0</v>
      </c>
      <c r="V24" s="282">
        <v>-22.6</v>
      </c>
      <c r="W24" s="265"/>
      <c r="X24" s="264"/>
      <c r="Y24" s="265"/>
      <c r="Z24" s="266"/>
      <c r="AA24" s="276">
        <v>0</v>
      </c>
      <c r="AB24" s="276">
        <v>-311.20000000000005</v>
      </c>
      <c r="AC24" s="268"/>
      <c r="AD24" s="269"/>
      <c r="AE24" s="268"/>
    </row>
    <row r="25" spans="1:31" ht="16.5" customHeight="1" thickBot="1" x14ac:dyDescent="0.45">
      <c r="A25" s="36" t="s">
        <v>231</v>
      </c>
      <c r="B25" s="14"/>
      <c r="C25" s="138">
        <v>666.3</v>
      </c>
      <c r="D25" s="138">
        <v>631.19999999999993</v>
      </c>
      <c r="E25" s="126">
        <v>5.5599999999999997E-2</v>
      </c>
      <c r="F25" s="35"/>
      <c r="G25" s="126"/>
      <c r="H25" s="14"/>
      <c r="I25" s="139">
        <v>692</v>
      </c>
      <c r="J25" s="139">
        <v>698.6</v>
      </c>
      <c r="K25" s="134">
        <v>-9.4000000000000004E-3</v>
      </c>
      <c r="L25" s="134"/>
      <c r="M25" s="134"/>
      <c r="N25" s="14"/>
      <c r="O25" s="138">
        <v>749.1</v>
      </c>
      <c r="P25" s="138">
        <v>747</v>
      </c>
      <c r="Q25" s="126">
        <v>2.8E-3</v>
      </c>
      <c r="R25" s="98"/>
      <c r="S25" s="126"/>
      <c r="T25" s="14"/>
      <c r="U25" s="283">
        <v>768.7</v>
      </c>
      <c r="V25" s="283">
        <v>714.19999999999993</v>
      </c>
      <c r="W25" s="271">
        <v>7.6300000000000007E-2</v>
      </c>
      <c r="X25" s="270"/>
      <c r="Y25" s="271"/>
      <c r="Z25" s="266"/>
      <c r="AA25" s="277">
        <v>2876.1000000000004</v>
      </c>
      <c r="AB25" s="277">
        <v>2791</v>
      </c>
      <c r="AC25" s="268">
        <v>3.0499999999999999E-2</v>
      </c>
      <c r="AD25" s="269"/>
      <c r="AE25" s="268"/>
    </row>
    <row r="26" spans="1:31" ht="14.4" thickTop="1" thickBot="1" x14ac:dyDescent="0.3">
      <c r="A26" s="109"/>
      <c r="B26" s="109"/>
      <c r="C26" s="109"/>
      <c r="D26" s="109"/>
      <c r="E26" s="109"/>
      <c r="F26" s="109"/>
      <c r="G26" s="109"/>
      <c r="H26" s="109"/>
      <c r="I26" s="109"/>
      <c r="J26" s="109"/>
      <c r="K26" s="109"/>
      <c r="L26" s="109"/>
      <c r="M26" s="109"/>
      <c r="N26" s="109"/>
      <c r="O26" s="109"/>
      <c r="P26" s="109"/>
      <c r="Q26" s="109"/>
      <c r="R26" s="109"/>
      <c r="S26" s="109"/>
      <c r="T26" s="109"/>
      <c r="U26" s="279"/>
      <c r="V26" s="279"/>
      <c r="W26" s="279"/>
      <c r="X26" s="279"/>
      <c r="Y26" s="279"/>
      <c r="Z26" s="279"/>
      <c r="AA26" s="279"/>
      <c r="AB26" s="279"/>
      <c r="AC26" s="279"/>
      <c r="AD26" s="279"/>
      <c r="AE26" s="279"/>
    </row>
    <row r="27" spans="1:31" ht="40.049999999999997" customHeight="1" x14ac:dyDescent="0.25">
      <c r="A27" s="184"/>
      <c r="B27" s="39"/>
      <c r="C27" s="185" t="s">
        <v>156</v>
      </c>
      <c r="D27" s="185" t="s">
        <v>156</v>
      </c>
      <c r="E27" s="397" t="s">
        <v>4</v>
      </c>
      <c r="F27" s="397" t="s">
        <v>3</v>
      </c>
      <c r="G27" s="397" t="s">
        <v>5</v>
      </c>
      <c r="H27" s="39"/>
      <c r="I27" s="375" t="s">
        <v>157</v>
      </c>
      <c r="J27" s="375" t="s">
        <v>157</v>
      </c>
      <c r="K27" s="400" t="s">
        <v>4</v>
      </c>
      <c r="L27" s="400" t="s">
        <v>3</v>
      </c>
      <c r="M27" s="400" t="s">
        <v>5</v>
      </c>
      <c r="N27" s="39"/>
      <c r="O27" s="185" t="s">
        <v>158</v>
      </c>
      <c r="P27" s="185" t="s">
        <v>158</v>
      </c>
      <c r="Q27" s="397" t="s">
        <v>4</v>
      </c>
      <c r="R27" s="397" t="s">
        <v>3</v>
      </c>
      <c r="S27" s="397" t="s">
        <v>5</v>
      </c>
      <c r="T27" s="39"/>
      <c r="U27" s="373" t="s">
        <v>159</v>
      </c>
      <c r="V27" s="373" t="s">
        <v>159</v>
      </c>
      <c r="W27" s="405" t="s">
        <v>4</v>
      </c>
      <c r="X27" s="405" t="s">
        <v>3</v>
      </c>
      <c r="Y27" s="405" t="s">
        <v>5</v>
      </c>
      <c r="Z27" s="259"/>
      <c r="AA27" s="260" t="s">
        <v>155</v>
      </c>
      <c r="AB27" s="260" t="s">
        <v>155</v>
      </c>
      <c r="AC27" s="403" t="s">
        <v>4</v>
      </c>
      <c r="AD27" s="403" t="s">
        <v>3</v>
      </c>
      <c r="AE27" s="403" t="s">
        <v>5</v>
      </c>
    </row>
    <row r="28" spans="1:31" s="192" customFormat="1" ht="15.6" thickBot="1" x14ac:dyDescent="0.3">
      <c r="A28" s="188" t="s">
        <v>154</v>
      </c>
      <c r="B28" s="189"/>
      <c r="C28" s="190">
        <v>2017</v>
      </c>
      <c r="D28" s="190">
        <v>2016</v>
      </c>
      <c r="E28" s="398"/>
      <c r="F28" s="398"/>
      <c r="G28" s="398"/>
      <c r="H28" s="191"/>
      <c r="I28" s="374">
        <v>2017</v>
      </c>
      <c r="J28" s="374">
        <v>2016</v>
      </c>
      <c r="K28" s="401"/>
      <c r="L28" s="401"/>
      <c r="M28" s="401"/>
      <c r="N28" s="191"/>
      <c r="O28" s="190">
        <v>2017</v>
      </c>
      <c r="P28" s="190">
        <v>2016</v>
      </c>
      <c r="Q28" s="398"/>
      <c r="R28" s="398"/>
      <c r="S28" s="398"/>
      <c r="T28" s="191"/>
      <c r="U28" s="376">
        <v>2017</v>
      </c>
      <c r="V28" s="376">
        <v>2016</v>
      </c>
      <c r="W28" s="406"/>
      <c r="X28" s="406"/>
      <c r="Y28" s="406"/>
      <c r="Z28" s="261"/>
      <c r="AA28" s="262">
        <v>2017</v>
      </c>
      <c r="AB28" s="262">
        <v>2016</v>
      </c>
      <c r="AC28" s="404"/>
      <c r="AD28" s="404"/>
      <c r="AE28" s="404"/>
    </row>
    <row r="29" spans="1:31" ht="15" x14ac:dyDescent="0.4">
      <c r="A29" s="36" t="s">
        <v>223</v>
      </c>
      <c r="B29" s="14"/>
      <c r="C29" s="125">
        <v>1871.8</v>
      </c>
      <c r="D29" s="125">
        <v>1631.3</v>
      </c>
      <c r="E29" s="126">
        <v>0.1474</v>
      </c>
      <c r="F29" s="35">
        <v>0</v>
      </c>
      <c r="G29" s="126">
        <v>0.151</v>
      </c>
      <c r="H29" s="14"/>
      <c r="I29" s="127">
        <v>2021.2</v>
      </c>
      <c r="J29" s="127">
        <v>1733.4</v>
      </c>
      <c r="K29" s="128">
        <v>0.16600000000000001</v>
      </c>
      <c r="L29" s="128">
        <v>0</v>
      </c>
      <c r="M29" s="128">
        <v>0.1668</v>
      </c>
      <c r="N29" s="14"/>
      <c r="O29" s="125">
        <v>1810.5</v>
      </c>
      <c r="P29" s="125">
        <v>1640.5</v>
      </c>
      <c r="Q29" s="126">
        <v>0.1036</v>
      </c>
      <c r="R29" s="35">
        <v>0</v>
      </c>
      <c r="S29" s="126">
        <v>0.10290000000000001</v>
      </c>
      <c r="T29" s="14"/>
      <c r="U29" s="280">
        <v>1628</v>
      </c>
      <c r="V29" s="280">
        <v>1543.2</v>
      </c>
      <c r="W29" s="265">
        <v>0.05</v>
      </c>
      <c r="X29" s="265">
        <v>0</v>
      </c>
      <c r="Y29" s="265">
        <v>5.4199999999999998E-2</v>
      </c>
      <c r="Z29" s="266"/>
      <c r="AA29" s="267">
        <v>7331.5</v>
      </c>
      <c r="AB29" s="267">
        <v>6548.4</v>
      </c>
      <c r="AC29" s="268">
        <v>0.1196</v>
      </c>
      <c r="AD29" s="269">
        <v>0</v>
      </c>
      <c r="AE29" s="268">
        <v>0.1203</v>
      </c>
    </row>
    <row r="30" spans="1:31" s="39" customFormat="1" ht="15" x14ac:dyDescent="0.4">
      <c r="A30" s="90" t="s">
        <v>117</v>
      </c>
      <c r="B30" s="19"/>
      <c r="C30" s="130">
        <v>-35.299999999999997</v>
      </c>
      <c r="D30" s="130">
        <v>0</v>
      </c>
      <c r="E30" s="131"/>
      <c r="F30" s="132"/>
      <c r="G30" s="131"/>
      <c r="H30" s="19"/>
      <c r="I30" s="133">
        <v>-17.2</v>
      </c>
      <c r="J30" s="133">
        <v>0</v>
      </c>
      <c r="K30" s="134"/>
      <c r="L30" s="134"/>
      <c r="M30" s="134"/>
      <c r="N30" s="19"/>
      <c r="O30" s="130">
        <v>0</v>
      </c>
      <c r="P30" s="130">
        <v>0</v>
      </c>
      <c r="Q30" s="131"/>
      <c r="R30" s="132"/>
      <c r="S30" s="131"/>
      <c r="T30" s="19"/>
      <c r="U30" s="281">
        <v>0</v>
      </c>
      <c r="V30" s="281">
        <v>0</v>
      </c>
      <c r="W30" s="271"/>
      <c r="X30" s="271"/>
      <c r="Y30" s="271"/>
      <c r="Z30" s="272"/>
      <c r="AA30" s="273">
        <v>-52.5</v>
      </c>
      <c r="AB30" s="273">
        <v>0</v>
      </c>
      <c r="AC30" s="274"/>
      <c r="AD30" s="275"/>
      <c r="AE30" s="274"/>
    </row>
    <row r="31" spans="1:31" s="39" customFormat="1" ht="15" x14ac:dyDescent="0.4">
      <c r="A31" s="90" t="s">
        <v>118</v>
      </c>
      <c r="B31" s="19"/>
      <c r="C31" s="130">
        <v>-42.4</v>
      </c>
      <c r="D31" s="130">
        <v>0</v>
      </c>
      <c r="E31" s="131"/>
      <c r="F31" s="132"/>
      <c r="G31" s="131"/>
      <c r="H31" s="19"/>
      <c r="I31" s="133">
        <v>-46</v>
      </c>
      <c r="J31" s="133">
        <v>0</v>
      </c>
      <c r="K31" s="128"/>
      <c r="L31" s="128"/>
      <c r="M31" s="128"/>
      <c r="N31" s="19"/>
      <c r="O31" s="130">
        <v>-31.8</v>
      </c>
      <c r="P31" s="130">
        <v>0</v>
      </c>
      <c r="Q31" s="131"/>
      <c r="R31" s="132"/>
      <c r="S31" s="131"/>
      <c r="T31" s="19"/>
      <c r="U31" s="281">
        <v>-4.7</v>
      </c>
      <c r="V31" s="281">
        <v>0</v>
      </c>
      <c r="W31" s="265"/>
      <c r="X31" s="265"/>
      <c r="Y31" s="265"/>
      <c r="Z31" s="272"/>
      <c r="AA31" s="273">
        <v>-124.9</v>
      </c>
      <c r="AB31" s="273">
        <v>0</v>
      </c>
      <c r="AC31" s="274"/>
      <c r="AD31" s="275"/>
      <c r="AE31" s="274"/>
    </row>
    <row r="32" spans="1:31" s="39" customFormat="1" ht="15" x14ac:dyDescent="0.4">
      <c r="A32" s="90" t="s">
        <v>119</v>
      </c>
      <c r="B32" s="19"/>
      <c r="C32" s="130">
        <v>-4.9000000000000004</v>
      </c>
      <c r="D32" s="130">
        <v>0</v>
      </c>
      <c r="E32" s="131"/>
      <c r="F32" s="132"/>
      <c r="G32" s="131"/>
      <c r="H32" s="19"/>
      <c r="I32" s="133">
        <v>-8.8000000000000007</v>
      </c>
      <c r="J32" s="133">
        <v>0</v>
      </c>
      <c r="K32" s="134"/>
      <c r="L32" s="134"/>
      <c r="M32" s="134"/>
      <c r="N32" s="19"/>
      <c r="O32" s="130">
        <v>-20.100000000000001</v>
      </c>
      <c r="P32" s="130">
        <v>0</v>
      </c>
      <c r="Q32" s="131"/>
      <c r="R32" s="132"/>
      <c r="S32" s="131"/>
      <c r="T32" s="19"/>
      <c r="U32" s="281">
        <v>-13.5</v>
      </c>
      <c r="V32" s="281">
        <v>0</v>
      </c>
      <c r="W32" s="271"/>
      <c r="X32" s="271"/>
      <c r="Y32" s="271"/>
      <c r="Z32" s="272"/>
      <c r="AA32" s="273">
        <v>-47.300000000000004</v>
      </c>
      <c r="AB32" s="273">
        <v>0</v>
      </c>
      <c r="AC32" s="274"/>
      <c r="AD32" s="275"/>
      <c r="AE32" s="274"/>
    </row>
    <row r="33" spans="1:31" s="39" customFormat="1" ht="15" x14ac:dyDescent="0.4">
      <c r="A33" s="90" t="s">
        <v>120</v>
      </c>
      <c r="B33" s="19"/>
      <c r="C33" s="130">
        <v>0</v>
      </c>
      <c r="D33" s="130">
        <v>0</v>
      </c>
      <c r="E33" s="131"/>
      <c r="F33" s="132"/>
      <c r="G33" s="131"/>
      <c r="H33" s="19"/>
      <c r="I33" s="133">
        <v>0</v>
      </c>
      <c r="J33" s="133">
        <v>0</v>
      </c>
      <c r="K33" s="134"/>
      <c r="L33" s="134"/>
      <c r="M33" s="134"/>
      <c r="N33" s="19"/>
      <c r="O33" s="130">
        <v>-5.4</v>
      </c>
      <c r="P33" s="130">
        <v>0</v>
      </c>
      <c r="Q33" s="131"/>
      <c r="R33" s="132"/>
      <c r="S33" s="131"/>
      <c r="T33" s="19"/>
      <c r="U33" s="281">
        <v>-18.8</v>
      </c>
      <c r="V33" s="281">
        <v>0</v>
      </c>
      <c r="W33" s="271"/>
      <c r="X33" s="271"/>
      <c r="Y33" s="271"/>
      <c r="Z33" s="272"/>
      <c r="AA33" s="273">
        <v>-24.200000000000003</v>
      </c>
      <c r="AB33" s="273">
        <v>0</v>
      </c>
      <c r="AC33" s="274"/>
      <c r="AD33" s="275"/>
      <c r="AE33" s="274"/>
    </row>
    <row r="34" spans="1:31" ht="15" x14ac:dyDescent="0.4">
      <c r="A34" s="90" t="s">
        <v>149</v>
      </c>
      <c r="B34" s="14"/>
      <c r="C34" s="136">
        <v>0</v>
      </c>
      <c r="D34" s="136">
        <v>0</v>
      </c>
      <c r="E34" s="126"/>
      <c r="F34" s="35"/>
      <c r="G34" s="126"/>
      <c r="H34" s="14"/>
      <c r="I34" s="137">
        <v>0</v>
      </c>
      <c r="J34" s="137">
        <v>0</v>
      </c>
      <c r="K34" s="128"/>
      <c r="L34" s="128"/>
      <c r="M34" s="128"/>
      <c r="N34" s="14"/>
      <c r="O34" s="136">
        <v>0</v>
      </c>
      <c r="P34" s="136">
        <v>0</v>
      </c>
      <c r="Q34" s="126"/>
      <c r="R34" s="35"/>
      <c r="S34" s="126"/>
      <c r="T34" s="14"/>
      <c r="U34" s="282">
        <v>0</v>
      </c>
      <c r="V34" s="282">
        <v>-62.6</v>
      </c>
      <c r="W34" s="265"/>
      <c r="X34" s="265"/>
      <c r="Y34" s="265"/>
      <c r="Z34" s="266"/>
      <c r="AA34" s="276">
        <v>0</v>
      </c>
      <c r="AB34" s="276">
        <v>-62.6</v>
      </c>
      <c r="AC34" s="268"/>
      <c r="AD34" s="269"/>
      <c r="AE34" s="268"/>
    </row>
    <row r="35" spans="1:31" ht="15.6" thickBot="1" x14ac:dyDescent="0.45">
      <c r="A35" s="86" t="s">
        <v>229</v>
      </c>
      <c r="B35" s="14"/>
      <c r="C35" s="138">
        <v>1789.1999999999998</v>
      </c>
      <c r="D35" s="138">
        <v>1631.3</v>
      </c>
      <c r="E35" s="126">
        <v>9.6799999999999997E-2</v>
      </c>
      <c r="F35" s="35">
        <v>0</v>
      </c>
      <c r="G35" s="126">
        <v>0.1004</v>
      </c>
      <c r="H35" s="14"/>
      <c r="I35" s="139">
        <v>1949.2</v>
      </c>
      <c r="J35" s="139">
        <v>1733.4</v>
      </c>
      <c r="K35" s="128">
        <v>0.1245</v>
      </c>
      <c r="L35" s="128">
        <v>0</v>
      </c>
      <c r="M35" s="128">
        <v>0.12520000000000001</v>
      </c>
      <c r="N35" s="14"/>
      <c r="O35" s="138">
        <v>1753.2</v>
      </c>
      <c r="P35" s="138">
        <v>1640.5</v>
      </c>
      <c r="Q35" s="126">
        <v>6.8699999999999997E-2</v>
      </c>
      <c r="R35" s="35">
        <v>0</v>
      </c>
      <c r="S35" s="126">
        <v>6.8000000000000005E-2</v>
      </c>
      <c r="T35" s="14"/>
      <c r="U35" s="283">
        <v>1591</v>
      </c>
      <c r="V35" s="283">
        <v>1480.6000000000001</v>
      </c>
      <c r="W35" s="265">
        <v>7.46E-2</v>
      </c>
      <c r="X35" s="265">
        <v>0</v>
      </c>
      <c r="Y35" s="265">
        <v>7.3800000000000004E-2</v>
      </c>
      <c r="Z35" s="266"/>
      <c r="AA35" s="277">
        <v>7082.6</v>
      </c>
      <c r="AB35" s="277">
        <v>6485.7999999999993</v>
      </c>
      <c r="AC35" s="268">
        <v>9.1999999999999998E-2</v>
      </c>
      <c r="AD35" s="269">
        <v>0</v>
      </c>
      <c r="AE35" s="268">
        <v>9.2799999999999994E-2</v>
      </c>
    </row>
    <row r="36" spans="1:31" ht="15.6" thickTop="1" x14ac:dyDescent="0.4">
      <c r="A36" s="43"/>
      <c r="B36" s="14"/>
      <c r="C36" s="140"/>
      <c r="D36" s="140"/>
      <c r="E36" s="126"/>
      <c r="F36" s="35"/>
      <c r="G36" s="126"/>
      <c r="H36" s="14"/>
      <c r="I36" s="141"/>
      <c r="J36" s="141"/>
      <c r="K36" s="128"/>
      <c r="L36" s="128"/>
      <c r="M36" s="128"/>
      <c r="N36" s="14"/>
      <c r="O36" s="140"/>
      <c r="P36" s="140"/>
      <c r="Q36" s="126"/>
      <c r="R36" s="35"/>
      <c r="S36" s="126"/>
      <c r="T36" s="14"/>
      <c r="U36" s="284"/>
      <c r="V36" s="284"/>
      <c r="W36" s="265"/>
      <c r="X36" s="265"/>
      <c r="Y36" s="265"/>
      <c r="Z36" s="266"/>
      <c r="AA36" s="278"/>
      <c r="AB36" s="278"/>
      <c r="AC36" s="268"/>
      <c r="AD36" s="269"/>
      <c r="AE36" s="268"/>
    </row>
    <row r="37" spans="1:31" ht="15" x14ac:dyDescent="0.4">
      <c r="A37" s="86" t="s">
        <v>227</v>
      </c>
      <c r="B37" s="14"/>
      <c r="C37" s="125">
        <v>1151</v>
      </c>
      <c r="D37" s="125">
        <v>965.8</v>
      </c>
      <c r="E37" s="126">
        <v>0.1918</v>
      </c>
      <c r="F37" s="35">
        <v>0</v>
      </c>
      <c r="G37" s="126">
        <v>0.1918</v>
      </c>
      <c r="H37" s="14"/>
      <c r="I37" s="127">
        <v>1222.5</v>
      </c>
      <c r="J37" s="127">
        <v>1019.5</v>
      </c>
      <c r="K37" s="128">
        <v>0.1991</v>
      </c>
      <c r="L37" s="128">
        <v>0</v>
      </c>
      <c r="M37" s="128">
        <v>0.1991</v>
      </c>
      <c r="N37" s="14"/>
      <c r="O37" s="125">
        <v>964.6</v>
      </c>
      <c r="P37" s="125">
        <v>831.3</v>
      </c>
      <c r="Q37" s="126">
        <v>0.16039999999999999</v>
      </c>
      <c r="R37" s="35">
        <v>0</v>
      </c>
      <c r="S37" s="126">
        <v>0.15890000000000001</v>
      </c>
      <c r="T37" s="14"/>
      <c r="U37" s="280">
        <v>891.2</v>
      </c>
      <c r="V37" s="280">
        <v>806</v>
      </c>
      <c r="W37" s="265">
        <v>0.1057</v>
      </c>
      <c r="X37" s="265">
        <v>0</v>
      </c>
      <c r="Y37" s="265">
        <v>0.1057</v>
      </c>
      <c r="Z37" s="266"/>
      <c r="AA37" s="267">
        <v>4229.3</v>
      </c>
      <c r="AB37" s="267">
        <v>3622.6</v>
      </c>
      <c r="AC37" s="268">
        <v>0.16750000000000001</v>
      </c>
      <c r="AD37" s="269">
        <v>0</v>
      </c>
      <c r="AE37" s="268">
        <v>0.16750000000000001</v>
      </c>
    </row>
    <row r="38" spans="1:31" ht="15" x14ac:dyDescent="0.4">
      <c r="A38" s="90" t="s">
        <v>118</v>
      </c>
      <c r="B38" s="14"/>
      <c r="C38" s="136">
        <v>-42.4</v>
      </c>
      <c r="D38" s="136">
        <v>0</v>
      </c>
      <c r="E38" s="126"/>
      <c r="F38" s="35"/>
      <c r="G38" s="126"/>
      <c r="H38" s="14"/>
      <c r="I38" s="137">
        <v>-46</v>
      </c>
      <c r="J38" s="137">
        <v>0</v>
      </c>
      <c r="K38" s="128"/>
      <c r="L38" s="128"/>
      <c r="M38" s="128"/>
      <c r="N38" s="14"/>
      <c r="O38" s="136">
        <v>-31.8</v>
      </c>
      <c r="P38" s="136">
        <v>0</v>
      </c>
      <c r="Q38" s="126"/>
      <c r="R38" s="35"/>
      <c r="S38" s="126"/>
      <c r="T38" s="14"/>
      <c r="U38" s="282">
        <v>-4.7</v>
      </c>
      <c r="V38" s="282">
        <v>0</v>
      </c>
      <c r="W38" s="265"/>
      <c r="X38" s="265"/>
      <c r="Y38" s="265"/>
      <c r="Z38" s="266"/>
      <c r="AA38" s="276">
        <v>-124.9</v>
      </c>
      <c r="AB38" s="276">
        <v>0</v>
      </c>
      <c r="AC38" s="268"/>
      <c r="AD38" s="269"/>
      <c r="AE38" s="268"/>
    </row>
    <row r="39" spans="1:31" ht="15.6" thickBot="1" x14ac:dyDescent="0.45">
      <c r="A39" s="36" t="s">
        <v>228</v>
      </c>
      <c r="B39" s="14"/>
      <c r="C39" s="138">
        <v>1108.5999999999999</v>
      </c>
      <c r="D39" s="138">
        <v>965.8</v>
      </c>
      <c r="E39" s="126">
        <v>0.1479</v>
      </c>
      <c r="F39" s="35">
        <v>0</v>
      </c>
      <c r="G39" s="126">
        <v>0.1479</v>
      </c>
      <c r="H39" s="14"/>
      <c r="I39" s="139">
        <v>1176.5</v>
      </c>
      <c r="J39" s="139">
        <v>1019.5</v>
      </c>
      <c r="K39" s="128">
        <v>0.154</v>
      </c>
      <c r="L39" s="128">
        <v>0</v>
      </c>
      <c r="M39" s="128">
        <v>0.154</v>
      </c>
      <c r="N39" s="14"/>
      <c r="O39" s="138">
        <v>932.80000000000007</v>
      </c>
      <c r="P39" s="138">
        <v>831.3</v>
      </c>
      <c r="Q39" s="126">
        <v>0.1221</v>
      </c>
      <c r="R39" s="35">
        <v>0</v>
      </c>
      <c r="S39" s="126">
        <v>0.1207</v>
      </c>
      <c r="T39" s="14"/>
      <c r="U39" s="283">
        <v>886.5</v>
      </c>
      <c r="V39" s="283">
        <v>806</v>
      </c>
      <c r="W39" s="265">
        <v>9.9900000000000003E-2</v>
      </c>
      <c r="X39" s="265">
        <v>0</v>
      </c>
      <c r="Y39" s="265">
        <v>9.9900000000000003E-2</v>
      </c>
      <c r="Z39" s="266"/>
      <c r="AA39" s="277">
        <v>4104.4000000000005</v>
      </c>
      <c r="AB39" s="277">
        <v>3622.6</v>
      </c>
      <c r="AC39" s="268">
        <v>0.13300000000000001</v>
      </c>
      <c r="AD39" s="269">
        <v>0</v>
      </c>
      <c r="AE39" s="268">
        <v>0.13300000000000001</v>
      </c>
    </row>
    <row r="40" spans="1:31" ht="15.6" thickTop="1" x14ac:dyDescent="0.4">
      <c r="A40" s="86"/>
      <c r="B40" s="14"/>
      <c r="C40" s="140"/>
      <c r="D40" s="140"/>
      <c r="E40" s="35"/>
      <c r="F40" s="35"/>
      <c r="G40" s="126"/>
      <c r="H40" s="14"/>
      <c r="I40" s="142"/>
      <c r="J40" s="142"/>
      <c r="K40" s="128"/>
      <c r="L40" s="128"/>
      <c r="M40" s="128"/>
      <c r="N40" s="14"/>
      <c r="O40" s="140"/>
      <c r="P40" s="140"/>
      <c r="Q40" s="35"/>
      <c r="R40" s="35"/>
      <c r="S40" s="126"/>
      <c r="T40" s="14"/>
      <c r="U40" s="285"/>
      <c r="V40" s="285"/>
      <c r="W40" s="265"/>
      <c r="X40" s="265"/>
      <c r="Y40" s="265"/>
      <c r="Z40" s="266"/>
      <c r="AA40" s="278"/>
      <c r="AB40" s="278"/>
      <c r="AC40" s="269"/>
      <c r="AD40" s="269"/>
      <c r="AE40" s="268"/>
    </row>
    <row r="41" spans="1:31" ht="15" x14ac:dyDescent="0.4">
      <c r="A41" s="36" t="s">
        <v>214</v>
      </c>
      <c r="B41" s="14"/>
      <c r="C41" s="125">
        <v>720.8</v>
      </c>
      <c r="D41" s="125">
        <v>665.5</v>
      </c>
      <c r="E41" s="126">
        <v>8.3099999999999993E-2</v>
      </c>
      <c r="F41" s="35">
        <v>-8.8999999999999999E-3</v>
      </c>
      <c r="G41" s="126">
        <v>9.1999999999999998E-2</v>
      </c>
      <c r="H41" s="14"/>
      <c r="I41" s="127">
        <v>798.7</v>
      </c>
      <c r="J41" s="127">
        <v>713.9</v>
      </c>
      <c r="K41" s="128">
        <v>0.1188</v>
      </c>
      <c r="L41" s="128">
        <v>0</v>
      </c>
      <c r="M41" s="128">
        <v>0.1206</v>
      </c>
      <c r="N41" s="14"/>
      <c r="O41" s="125">
        <v>845.9</v>
      </c>
      <c r="P41" s="125">
        <v>809.2</v>
      </c>
      <c r="Q41" s="126">
        <v>4.5400000000000003E-2</v>
      </c>
      <c r="R41" s="35">
        <v>0</v>
      </c>
      <c r="S41" s="126">
        <v>4.3900000000000002E-2</v>
      </c>
      <c r="T41" s="14"/>
      <c r="U41" s="280">
        <v>736.8</v>
      </c>
      <c r="V41" s="280">
        <v>737.2</v>
      </c>
      <c r="W41" s="265">
        <v>0</v>
      </c>
      <c r="X41" s="265">
        <v>0</v>
      </c>
      <c r="Y41" s="265">
        <v>0</v>
      </c>
      <c r="Z41" s="266"/>
      <c r="AA41" s="267">
        <v>3102.2</v>
      </c>
      <c r="AB41" s="267">
        <v>2925.8</v>
      </c>
      <c r="AC41" s="268">
        <v>6.0299999999999999E-2</v>
      </c>
      <c r="AD41" s="269">
        <v>0</v>
      </c>
      <c r="AE41" s="268">
        <v>6.2E-2</v>
      </c>
    </row>
    <row r="42" spans="1:31" s="39" customFormat="1" ht="15" x14ac:dyDescent="0.4">
      <c r="A42" s="90" t="s">
        <v>117</v>
      </c>
      <c r="B42" s="19"/>
      <c r="C42" s="130">
        <v>-35.299999999999997</v>
      </c>
      <c r="D42" s="130">
        <v>0</v>
      </c>
      <c r="E42" s="131"/>
      <c r="F42" s="132"/>
      <c r="G42" s="131"/>
      <c r="H42" s="19"/>
      <c r="I42" s="133">
        <v>-17.2</v>
      </c>
      <c r="J42" s="133">
        <v>0</v>
      </c>
      <c r="K42" s="128"/>
      <c r="L42" s="128"/>
      <c r="M42" s="128"/>
      <c r="N42" s="19"/>
      <c r="O42" s="130">
        <v>0</v>
      </c>
      <c r="P42" s="130">
        <v>0</v>
      </c>
      <c r="Q42" s="131"/>
      <c r="R42" s="132"/>
      <c r="S42" s="131"/>
      <c r="T42" s="19"/>
      <c r="U42" s="281">
        <v>0</v>
      </c>
      <c r="V42" s="281">
        <v>0</v>
      </c>
      <c r="W42" s="265"/>
      <c r="X42" s="265"/>
      <c r="Y42" s="265"/>
      <c r="Z42" s="272"/>
      <c r="AA42" s="273">
        <v>-52.5</v>
      </c>
      <c r="AB42" s="273">
        <v>0</v>
      </c>
      <c r="AC42" s="274"/>
      <c r="AD42" s="275"/>
      <c r="AE42" s="274"/>
    </row>
    <row r="43" spans="1:31" s="39" customFormat="1" ht="15" x14ac:dyDescent="0.4">
      <c r="A43" s="90" t="s">
        <v>119</v>
      </c>
      <c r="B43" s="19"/>
      <c r="C43" s="130">
        <v>-4.9000000000000004</v>
      </c>
      <c r="D43" s="130">
        <v>0</v>
      </c>
      <c r="E43" s="131"/>
      <c r="F43" s="132"/>
      <c r="G43" s="131"/>
      <c r="H43" s="19"/>
      <c r="I43" s="133">
        <v>-8.8000000000000007</v>
      </c>
      <c r="J43" s="133">
        <v>0</v>
      </c>
      <c r="K43" s="134"/>
      <c r="L43" s="134"/>
      <c r="M43" s="134"/>
      <c r="N43" s="19"/>
      <c r="O43" s="130">
        <v>-20.100000000000001</v>
      </c>
      <c r="P43" s="130">
        <v>0</v>
      </c>
      <c r="Q43" s="131"/>
      <c r="R43" s="132"/>
      <c r="S43" s="131"/>
      <c r="T43" s="19"/>
      <c r="U43" s="281">
        <v>-13.5</v>
      </c>
      <c r="V43" s="281">
        <v>0</v>
      </c>
      <c r="W43" s="271"/>
      <c r="X43" s="271"/>
      <c r="Y43" s="271"/>
      <c r="Z43" s="272"/>
      <c r="AA43" s="273">
        <v>-47.300000000000004</v>
      </c>
      <c r="AB43" s="273">
        <v>0</v>
      </c>
      <c r="AC43" s="274"/>
      <c r="AD43" s="275"/>
      <c r="AE43" s="274"/>
    </row>
    <row r="44" spans="1:31" s="39" customFormat="1" ht="15" x14ac:dyDescent="0.4">
      <c r="A44" s="90" t="s">
        <v>120</v>
      </c>
      <c r="B44" s="19"/>
      <c r="C44" s="130">
        <v>0</v>
      </c>
      <c r="D44" s="130">
        <v>0</v>
      </c>
      <c r="E44" s="131"/>
      <c r="F44" s="132"/>
      <c r="G44" s="131"/>
      <c r="H44" s="19"/>
      <c r="I44" s="133">
        <v>0</v>
      </c>
      <c r="J44" s="133">
        <v>0</v>
      </c>
      <c r="K44" s="134"/>
      <c r="L44" s="134"/>
      <c r="M44" s="134"/>
      <c r="N44" s="19"/>
      <c r="O44" s="130">
        <v>-5.4</v>
      </c>
      <c r="P44" s="130">
        <v>0</v>
      </c>
      <c r="Q44" s="131"/>
      <c r="R44" s="132"/>
      <c r="S44" s="131"/>
      <c r="T44" s="19"/>
      <c r="U44" s="281">
        <v>-18.8</v>
      </c>
      <c r="V44" s="281">
        <v>0</v>
      </c>
      <c r="W44" s="271"/>
      <c r="X44" s="271"/>
      <c r="Y44" s="271"/>
      <c r="Z44" s="272"/>
      <c r="AA44" s="273">
        <v>-24.200000000000003</v>
      </c>
      <c r="AB44" s="273">
        <v>0</v>
      </c>
      <c r="AC44" s="274"/>
      <c r="AD44" s="275"/>
      <c r="AE44" s="274"/>
    </row>
    <row r="45" spans="1:31" ht="15" x14ac:dyDescent="0.4">
      <c r="A45" s="90" t="s">
        <v>149</v>
      </c>
      <c r="B45" s="14"/>
      <c r="C45" s="136">
        <v>0</v>
      </c>
      <c r="D45" s="136">
        <v>0</v>
      </c>
      <c r="E45" s="126"/>
      <c r="F45" s="35"/>
      <c r="G45" s="126"/>
      <c r="H45" s="14"/>
      <c r="I45" s="137">
        <v>0</v>
      </c>
      <c r="J45" s="137">
        <v>0</v>
      </c>
      <c r="K45" s="128"/>
      <c r="L45" s="128"/>
      <c r="M45" s="128"/>
      <c r="N45" s="14"/>
      <c r="O45" s="136">
        <v>0</v>
      </c>
      <c r="P45" s="136">
        <v>0</v>
      </c>
      <c r="Q45" s="126"/>
      <c r="R45" s="35"/>
      <c r="S45" s="126"/>
      <c r="T45" s="14"/>
      <c r="U45" s="282">
        <v>0</v>
      </c>
      <c r="V45" s="282">
        <v>-62.6</v>
      </c>
      <c r="W45" s="265"/>
      <c r="X45" s="265"/>
      <c r="Y45" s="265"/>
      <c r="Z45" s="266"/>
      <c r="AA45" s="276">
        <v>0</v>
      </c>
      <c r="AB45" s="276">
        <v>-62.6</v>
      </c>
      <c r="AC45" s="268"/>
      <c r="AD45" s="269"/>
      <c r="AE45" s="268"/>
    </row>
    <row r="46" spans="1:31" ht="16.5" customHeight="1" thickBot="1" x14ac:dyDescent="0.45">
      <c r="A46" s="36" t="s">
        <v>231</v>
      </c>
      <c r="B46" s="14"/>
      <c r="C46" s="138">
        <v>680.6</v>
      </c>
      <c r="D46" s="138">
        <v>665.5</v>
      </c>
      <c r="E46" s="126">
        <v>2.2700000000000001E-2</v>
      </c>
      <c r="F46" s="35">
        <v>-8.8999999999999999E-3</v>
      </c>
      <c r="G46" s="126">
        <v>3.1600000000000003E-2</v>
      </c>
      <c r="H46" s="14"/>
      <c r="I46" s="139">
        <v>772.7</v>
      </c>
      <c r="J46" s="139">
        <v>713.9</v>
      </c>
      <c r="K46" s="134">
        <v>8.2400000000000001E-2</v>
      </c>
      <c r="L46" s="134">
        <v>0</v>
      </c>
      <c r="M46" s="134">
        <v>8.4199999999999997E-2</v>
      </c>
      <c r="N46" s="14"/>
      <c r="O46" s="138">
        <v>820.4</v>
      </c>
      <c r="P46" s="138">
        <v>809.2</v>
      </c>
      <c r="Q46" s="126">
        <v>1.38E-2</v>
      </c>
      <c r="R46" s="35">
        <v>0</v>
      </c>
      <c r="S46" s="126">
        <v>1.24E-2</v>
      </c>
      <c r="T46" s="14"/>
      <c r="U46" s="283">
        <v>704.5</v>
      </c>
      <c r="V46" s="283">
        <v>674.6</v>
      </c>
      <c r="W46" s="271">
        <v>4.4299999999999999E-2</v>
      </c>
      <c r="X46" s="271">
        <v>0</v>
      </c>
      <c r="Y46" s="271">
        <v>4.2700000000000002E-2</v>
      </c>
      <c r="Z46" s="266"/>
      <c r="AA46" s="277">
        <v>2978.2</v>
      </c>
      <c r="AB46" s="277">
        <v>2863.2000000000003</v>
      </c>
      <c r="AC46" s="268">
        <v>4.02E-2</v>
      </c>
      <c r="AD46" s="269">
        <v>0</v>
      </c>
      <c r="AE46" s="268">
        <v>4.19E-2</v>
      </c>
    </row>
    <row r="47" spans="1:31" ht="16.5" customHeight="1" thickTop="1" x14ac:dyDescent="0.4">
      <c r="A47" s="36"/>
      <c r="B47" s="14"/>
      <c r="C47" s="125"/>
      <c r="D47" s="125"/>
      <c r="E47" s="126"/>
      <c r="F47" s="35"/>
      <c r="G47" s="126"/>
      <c r="H47" s="14"/>
      <c r="I47" s="125"/>
      <c r="J47" s="125"/>
      <c r="K47" s="132"/>
      <c r="L47" s="132"/>
      <c r="M47" s="132"/>
      <c r="N47" s="14"/>
      <c r="O47" s="125"/>
      <c r="P47" s="125"/>
      <c r="Q47" s="126"/>
      <c r="R47" s="35"/>
      <c r="S47" s="126"/>
      <c r="T47" s="14"/>
      <c r="U47" s="280"/>
      <c r="V47" s="280"/>
      <c r="W47" s="271"/>
      <c r="X47" s="271"/>
      <c r="Y47" s="271"/>
      <c r="Z47" s="266"/>
      <c r="AA47" s="267"/>
      <c r="AB47" s="267"/>
      <c r="AC47" s="268"/>
      <c r="AD47" s="269"/>
      <c r="AE47" s="268"/>
    </row>
    <row r="48" spans="1:31" ht="15.6" x14ac:dyDescent="0.4">
      <c r="A48" s="80" t="s">
        <v>8</v>
      </c>
      <c r="B48" s="14"/>
      <c r="C48" s="143"/>
      <c r="D48" s="143"/>
      <c r="E48" s="126"/>
      <c r="F48" s="35"/>
      <c r="G48" s="126"/>
      <c r="H48" s="14"/>
      <c r="I48" s="143"/>
      <c r="J48" s="143"/>
      <c r="K48" s="126"/>
      <c r="L48" s="35"/>
      <c r="M48" s="126"/>
      <c r="N48" s="14"/>
      <c r="O48" s="143"/>
      <c r="P48" s="143"/>
      <c r="Q48" s="126"/>
      <c r="R48" s="35"/>
      <c r="S48" s="126"/>
      <c r="T48" s="14"/>
      <c r="U48" s="286"/>
      <c r="V48" s="286"/>
      <c r="W48" s="268"/>
      <c r="X48" s="269"/>
      <c r="Y48" s="268"/>
      <c r="Z48" s="266"/>
      <c r="AA48" s="286"/>
      <c r="AB48" s="287"/>
      <c r="AC48" s="288"/>
      <c r="AD48" s="288"/>
      <c r="AE48" s="288"/>
    </row>
    <row r="49" spans="1:31" ht="13.8" thickBot="1" x14ac:dyDescent="0.3">
      <c r="A49" s="109"/>
      <c r="B49" s="109"/>
      <c r="C49" s="109"/>
      <c r="D49" s="109"/>
      <c r="E49" s="109"/>
      <c r="F49" s="109"/>
      <c r="G49" s="109"/>
      <c r="H49" s="109"/>
      <c r="I49" s="109"/>
      <c r="J49" s="109"/>
      <c r="K49" s="109"/>
      <c r="L49" s="109"/>
      <c r="M49" s="109"/>
      <c r="N49" s="109"/>
      <c r="O49" s="109"/>
      <c r="P49" s="109"/>
      <c r="Q49" s="109"/>
      <c r="R49" s="109"/>
      <c r="S49" s="109"/>
      <c r="T49" s="109"/>
      <c r="U49" s="279"/>
      <c r="V49" s="279"/>
      <c r="W49" s="279"/>
      <c r="X49" s="279"/>
      <c r="Y49" s="279"/>
      <c r="Z49" s="279"/>
      <c r="AA49" s="279"/>
      <c r="AB49" s="279"/>
      <c r="AC49" s="279"/>
      <c r="AD49" s="279"/>
      <c r="AE49" s="279"/>
    </row>
    <row r="50" spans="1:31" ht="40.049999999999997" customHeight="1" x14ac:dyDescent="0.25">
      <c r="A50" s="184"/>
      <c r="B50" s="39"/>
      <c r="C50" s="185" t="s">
        <v>156</v>
      </c>
      <c r="D50" s="185" t="s">
        <v>156</v>
      </c>
      <c r="E50" s="397" t="s">
        <v>4</v>
      </c>
      <c r="F50" s="397" t="s">
        <v>3</v>
      </c>
      <c r="G50" s="397" t="s">
        <v>5</v>
      </c>
      <c r="H50" s="39"/>
      <c r="I50" s="375" t="s">
        <v>157</v>
      </c>
      <c r="J50" s="375" t="s">
        <v>157</v>
      </c>
      <c r="K50" s="400" t="s">
        <v>4</v>
      </c>
      <c r="L50" s="400" t="s">
        <v>3</v>
      </c>
      <c r="M50" s="400" t="s">
        <v>5</v>
      </c>
      <c r="N50" s="39"/>
      <c r="O50" s="185" t="s">
        <v>158</v>
      </c>
      <c r="P50" s="185" t="s">
        <v>158</v>
      </c>
      <c r="Q50" s="397" t="s">
        <v>4</v>
      </c>
      <c r="R50" s="397" t="s">
        <v>3</v>
      </c>
      <c r="S50" s="397" t="s">
        <v>5</v>
      </c>
      <c r="T50" s="39"/>
      <c r="U50" s="373" t="s">
        <v>159</v>
      </c>
      <c r="V50" s="373" t="s">
        <v>159</v>
      </c>
      <c r="W50" s="405" t="s">
        <v>4</v>
      </c>
      <c r="X50" s="405" t="s">
        <v>3</v>
      </c>
      <c r="Y50" s="405" t="s">
        <v>5</v>
      </c>
      <c r="Z50" s="259"/>
      <c r="AA50" s="260" t="s">
        <v>155</v>
      </c>
      <c r="AB50" s="260" t="s">
        <v>155</v>
      </c>
      <c r="AC50" s="403" t="s">
        <v>4</v>
      </c>
      <c r="AD50" s="403" t="s">
        <v>3</v>
      </c>
      <c r="AE50" s="403" t="s">
        <v>5</v>
      </c>
    </row>
    <row r="51" spans="1:31" s="192" customFormat="1" ht="15.6" thickBot="1" x14ac:dyDescent="0.3">
      <c r="A51" s="188" t="s">
        <v>153</v>
      </c>
      <c r="B51" s="189"/>
      <c r="C51" s="190">
        <v>2016</v>
      </c>
      <c r="D51" s="190">
        <v>2015</v>
      </c>
      <c r="E51" s="398"/>
      <c r="F51" s="398"/>
      <c r="G51" s="398"/>
      <c r="H51" s="191"/>
      <c r="I51" s="374">
        <v>2016</v>
      </c>
      <c r="J51" s="374">
        <v>2015</v>
      </c>
      <c r="K51" s="401"/>
      <c r="L51" s="401"/>
      <c r="M51" s="401"/>
      <c r="N51" s="191"/>
      <c r="O51" s="190">
        <v>2016</v>
      </c>
      <c r="P51" s="190">
        <v>2015</v>
      </c>
      <c r="Q51" s="398"/>
      <c r="R51" s="398"/>
      <c r="S51" s="398"/>
      <c r="T51" s="191"/>
      <c r="U51" s="376">
        <v>2016</v>
      </c>
      <c r="V51" s="376">
        <v>2015</v>
      </c>
      <c r="W51" s="406"/>
      <c r="X51" s="406"/>
      <c r="Y51" s="406"/>
      <c r="Z51" s="261"/>
      <c r="AA51" s="262">
        <v>2016</v>
      </c>
      <c r="AB51" s="262">
        <v>2015</v>
      </c>
      <c r="AC51" s="404"/>
      <c r="AD51" s="404"/>
      <c r="AE51" s="404"/>
    </row>
    <row r="52" spans="1:31" ht="15" x14ac:dyDescent="0.4">
      <c r="A52" s="36" t="s">
        <v>223</v>
      </c>
      <c r="B52" s="14"/>
      <c r="C52" s="140">
        <v>1631.3</v>
      </c>
      <c r="D52" s="140">
        <v>1526</v>
      </c>
      <c r="E52" s="126">
        <v>6.9000000000000006E-2</v>
      </c>
      <c r="F52" s="35">
        <v>-1.15E-2</v>
      </c>
      <c r="G52" s="126">
        <v>8.0500000000000002E-2</v>
      </c>
      <c r="H52" s="14"/>
      <c r="I52" s="141">
        <v>1733.4</v>
      </c>
      <c r="J52" s="141">
        <v>1604.1</v>
      </c>
      <c r="K52" s="128">
        <v>8.0600000000000005E-2</v>
      </c>
      <c r="L52" s="128">
        <v>-1.5299999999999999E-2</v>
      </c>
      <c r="M52" s="128">
        <v>9.5899999999999999E-2</v>
      </c>
      <c r="N52" s="14"/>
      <c r="O52" s="140">
        <v>1640.5</v>
      </c>
      <c r="P52" s="140">
        <v>1541.7</v>
      </c>
      <c r="Q52" s="126">
        <v>6.4100000000000004E-2</v>
      </c>
      <c r="R52" s="35">
        <v>-1.52E-2</v>
      </c>
      <c r="S52" s="126">
        <v>7.9299999999999995E-2</v>
      </c>
      <c r="T52" s="14"/>
      <c r="U52" s="284">
        <v>1543.2</v>
      </c>
      <c r="V52" s="284">
        <v>1356.2</v>
      </c>
      <c r="W52" s="265">
        <v>0.13789999999999999</v>
      </c>
      <c r="X52" s="265">
        <v>-1.1900000000000001E-2</v>
      </c>
      <c r="Y52" s="265">
        <v>0.14979999999999999</v>
      </c>
      <c r="Z52" s="266"/>
      <c r="AA52" s="278">
        <v>6548.4</v>
      </c>
      <c r="AB52" s="278">
        <v>6028</v>
      </c>
      <c r="AC52" s="268">
        <v>8.6300000000000002E-2</v>
      </c>
      <c r="AD52" s="269">
        <v>-1.3599999999999999E-2</v>
      </c>
      <c r="AE52" s="268">
        <v>9.9900000000000003E-2</v>
      </c>
    </row>
    <row r="53" spans="1:31" s="39" customFormat="1" ht="15" x14ac:dyDescent="0.4">
      <c r="A53" s="90" t="s">
        <v>117</v>
      </c>
      <c r="B53" s="19"/>
      <c r="C53" s="146">
        <v>0</v>
      </c>
      <c r="D53" s="146">
        <v>0</v>
      </c>
      <c r="E53" s="131"/>
      <c r="F53" s="132"/>
      <c r="G53" s="131"/>
      <c r="H53" s="19"/>
      <c r="I53" s="147">
        <v>-3.8</v>
      </c>
      <c r="J53" s="147">
        <v>0</v>
      </c>
      <c r="K53" s="134"/>
      <c r="L53" s="134"/>
      <c r="M53" s="134"/>
      <c r="N53" s="19"/>
      <c r="O53" s="148">
        <v>-34.700000000000003</v>
      </c>
      <c r="P53" s="149">
        <v>0</v>
      </c>
      <c r="Q53" s="131"/>
      <c r="R53" s="132"/>
      <c r="S53" s="131"/>
      <c r="T53" s="19"/>
      <c r="U53" s="289">
        <v>-35.299999999999997</v>
      </c>
      <c r="V53" s="290">
        <v>0</v>
      </c>
      <c r="W53" s="271"/>
      <c r="X53" s="271"/>
      <c r="Y53" s="271"/>
      <c r="Z53" s="272"/>
      <c r="AA53" s="291">
        <v>-73.8</v>
      </c>
      <c r="AB53" s="291">
        <v>0</v>
      </c>
      <c r="AC53" s="274"/>
      <c r="AD53" s="275"/>
      <c r="AE53" s="274"/>
    </row>
    <row r="54" spans="1:31" ht="15" x14ac:dyDescent="0.4">
      <c r="A54" s="90" t="s">
        <v>118</v>
      </c>
      <c r="B54" s="14"/>
      <c r="C54" s="150">
        <v>0</v>
      </c>
      <c r="D54" s="150">
        <v>0</v>
      </c>
      <c r="E54" s="126"/>
      <c r="F54" s="35"/>
      <c r="G54" s="126"/>
      <c r="H54" s="14"/>
      <c r="I54" s="151">
        <v>0</v>
      </c>
      <c r="J54" s="151">
        <v>0</v>
      </c>
      <c r="K54" s="128"/>
      <c r="L54" s="128"/>
      <c r="M54" s="128"/>
      <c r="N54" s="14"/>
      <c r="O54" s="152">
        <v>0</v>
      </c>
      <c r="P54" s="153">
        <v>0</v>
      </c>
      <c r="Q54" s="126"/>
      <c r="R54" s="35"/>
      <c r="S54" s="126"/>
      <c r="T54" s="14"/>
      <c r="U54" s="292">
        <v>-27.2</v>
      </c>
      <c r="V54" s="293">
        <v>0</v>
      </c>
      <c r="W54" s="265"/>
      <c r="X54" s="265"/>
      <c r="Y54" s="265"/>
      <c r="Z54" s="266"/>
      <c r="AA54" s="294">
        <v>-27.2</v>
      </c>
      <c r="AB54" s="294">
        <v>0</v>
      </c>
      <c r="AC54" s="268"/>
      <c r="AD54" s="269"/>
      <c r="AE54" s="268"/>
    </row>
    <row r="55" spans="1:31" ht="15.6" thickBot="1" x14ac:dyDescent="0.45">
      <c r="A55" s="86" t="s">
        <v>229</v>
      </c>
      <c r="B55" s="14"/>
      <c r="C55" s="154">
        <v>1631.3</v>
      </c>
      <c r="D55" s="154">
        <v>1526</v>
      </c>
      <c r="E55" s="126">
        <v>6.9000000000000006E-2</v>
      </c>
      <c r="F55" s="35">
        <v>-1.15E-2</v>
      </c>
      <c r="G55" s="126">
        <v>8.0500000000000002E-2</v>
      </c>
      <c r="H55" s="14"/>
      <c r="I55" s="155">
        <v>1729.6000000000001</v>
      </c>
      <c r="J55" s="155">
        <v>1604.1</v>
      </c>
      <c r="K55" s="128">
        <v>7.8200000000000006E-2</v>
      </c>
      <c r="L55" s="128">
        <v>-1.5299999999999999E-2</v>
      </c>
      <c r="M55" s="128">
        <v>9.35E-2</v>
      </c>
      <c r="N55" s="14"/>
      <c r="O55" s="154">
        <v>1605.8</v>
      </c>
      <c r="P55" s="154">
        <v>1541.7</v>
      </c>
      <c r="Q55" s="126">
        <v>4.1599999999999998E-2</v>
      </c>
      <c r="R55" s="35">
        <v>-1.52E-2</v>
      </c>
      <c r="S55" s="126">
        <v>5.6800000000000003E-2</v>
      </c>
      <c r="T55" s="14"/>
      <c r="U55" s="295">
        <v>1480.7</v>
      </c>
      <c r="V55" s="295">
        <v>1356.2</v>
      </c>
      <c r="W55" s="265">
        <v>9.1800000000000007E-2</v>
      </c>
      <c r="X55" s="265">
        <v>-1.1900000000000001E-2</v>
      </c>
      <c r="Y55" s="265">
        <v>0.1037</v>
      </c>
      <c r="Z55" s="266"/>
      <c r="AA55" s="296">
        <v>6447.4</v>
      </c>
      <c r="AB55" s="296">
        <v>6028</v>
      </c>
      <c r="AC55" s="268">
        <v>6.9599999999999995E-2</v>
      </c>
      <c r="AD55" s="269">
        <v>-1.3599999999999999E-2</v>
      </c>
      <c r="AE55" s="268">
        <v>8.3099999999999993E-2</v>
      </c>
    </row>
    <row r="56" spans="1:31" ht="15.6" thickTop="1" x14ac:dyDescent="0.4">
      <c r="A56" s="43"/>
      <c r="B56" s="14"/>
      <c r="C56" s="140"/>
      <c r="D56" s="140"/>
      <c r="E56" s="126"/>
      <c r="F56" s="35"/>
      <c r="G56" s="126"/>
      <c r="H56" s="14"/>
      <c r="I56" s="141"/>
      <c r="J56" s="141"/>
      <c r="K56" s="128"/>
      <c r="L56" s="128"/>
      <c r="M56" s="128"/>
      <c r="N56" s="14"/>
      <c r="O56" s="140"/>
      <c r="P56" s="140"/>
      <c r="Q56" s="126"/>
      <c r="R56" s="35"/>
      <c r="S56" s="126"/>
      <c r="T56" s="14"/>
      <c r="U56" s="284"/>
      <c r="V56" s="284"/>
      <c r="W56" s="265"/>
      <c r="X56" s="265"/>
      <c r="Y56" s="265"/>
      <c r="Z56" s="266"/>
      <c r="AA56" s="278"/>
      <c r="AB56" s="278"/>
      <c r="AC56" s="268"/>
      <c r="AD56" s="269"/>
      <c r="AE56" s="268"/>
    </row>
    <row r="57" spans="1:31" ht="15" x14ac:dyDescent="0.4">
      <c r="A57" s="86" t="s">
        <v>227</v>
      </c>
      <c r="B57" s="14"/>
      <c r="C57" s="140">
        <v>965.8</v>
      </c>
      <c r="D57" s="140">
        <v>867.7</v>
      </c>
      <c r="E57" s="126">
        <v>0.11310000000000001</v>
      </c>
      <c r="F57" s="35">
        <v>0</v>
      </c>
      <c r="G57" s="126">
        <v>0.11310000000000001</v>
      </c>
      <c r="H57" s="14"/>
      <c r="I57" s="141">
        <v>1019.5</v>
      </c>
      <c r="J57" s="141">
        <v>891.8</v>
      </c>
      <c r="K57" s="128">
        <v>0.14319999999999999</v>
      </c>
      <c r="L57" s="128">
        <v>0</v>
      </c>
      <c r="M57" s="128">
        <v>0.14319999999999999</v>
      </c>
      <c r="N57" s="14"/>
      <c r="O57" s="140">
        <v>831.3</v>
      </c>
      <c r="P57" s="140">
        <v>768.1</v>
      </c>
      <c r="Q57" s="126">
        <v>8.2299999999999998E-2</v>
      </c>
      <c r="R57" s="35">
        <v>0</v>
      </c>
      <c r="S57" s="126">
        <v>8.2299999999999998E-2</v>
      </c>
      <c r="T57" s="14"/>
      <c r="U57" s="284">
        <v>806</v>
      </c>
      <c r="V57" s="284">
        <v>661</v>
      </c>
      <c r="W57" s="265">
        <v>0.21940000000000001</v>
      </c>
      <c r="X57" s="265">
        <v>0</v>
      </c>
      <c r="Y57" s="265">
        <v>0.21940000000000001</v>
      </c>
      <c r="Z57" s="266"/>
      <c r="AA57" s="278">
        <v>3622.6</v>
      </c>
      <c r="AB57" s="278">
        <v>3188.6</v>
      </c>
      <c r="AC57" s="268">
        <v>0.1361</v>
      </c>
      <c r="AD57" s="269">
        <v>0</v>
      </c>
      <c r="AE57" s="268">
        <v>0.1361</v>
      </c>
    </row>
    <row r="58" spans="1:31" ht="15" x14ac:dyDescent="0.4">
      <c r="A58" s="90" t="s">
        <v>118</v>
      </c>
      <c r="B58" s="14"/>
      <c r="C58" s="150">
        <v>0</v>
      </c>
      <c r="D58" s="150">
        <v>0</v>
      </c>
      <c r="E58" s="126"/>
      <c r="F58" s="35"/>
      <c r="G58" s="126"/>
      <c r="H58" s="14"/>
      <c r="I58" s="151">
        <v>0</v>
      </c>
      <c r="J58" s="151">
        <v>0</v>
      </c>
      <c r="K58" s="128"/>
      <c r="L58" s="128"/>
      <c r="M58" s="128"/>
      <c r="N58" s="14"/>
      <c r="O58" s="152">
        <v>0</v>
      </c>
      <c r="P58" s="153">
        <v>0</v>
      </c>
      <c r="Q58" s="126"/>
      <c r="R58" s="35"/>
      <c r="S58" s="126"/>
      <c r="T58" s="14"/>
      <c r="U58" s="292">
        <v>-27.2</v>
      </c>
      <c r="V58" s="293">
        <v>0</v>
      </c>
      <c r="W58" s="265"/>
      <c r="X58" s="265"/>
      <c r="Y58" s="265"/>
      <c r="Z58" s="266"/>
      <c r="AA58" s="294">
        <v>-27.2</v>
      </c>
      <c r="AB58" s="294">
        <v>0</v>
      </c>
      <c r="AC58" s="268"/>
      <c r="AD58" s="269"/>
      <c r="AE58" s="268"/>
    </row>
    <row r="59" spans="1:31" ht="15.6" thickBot="1" x14ac:dyDescent="0.45">
      <c r="A59" s="36" t="s">
        <v>230</v>
      </c>
      <c r="B59" s="14"/>
      <c r="C59" s="154">
        <v>965.8</v>
      </c>
      <c r="D59" s="154">
        <v>867.7</v>
      </c>
      <c r="E59" s="126">
        <v>0.11310000000000001</v>
      </c>
      <c r="F59" s="35">
        <v>0</v>
      </c>
      <c r="G59" s="126">
        <v>0.11310000000000001</v>
      </c>
      <c r="H59" s="14"/>
      <c r="I59" s="155">
        <v>1019.5</v>
      </c>
      <c r="J59" s="155">
        <v>891.8</v>
      </c>
      <c r="K59" s="128">
        <v>0.14319999999999999</v>
      </c>
      <c r="L59" s="128">
        <v>0</v>
      </c>
      <c r="M59" s="128">
        <v>0.14319999999999999</v>
      </c>
      <c r="N59" s="14"/>
      <c r="O59" s="154">
        <v>831.3</v>
      </c>
      <c r="P59" s="154">
        <v>768.1</v>
      </c>
      <c r="Q59" s="126">
        <v>8.2299999999999998E-2</v>
      </c>
      <c r="R59" s="35">
        <v>0</v>
      </c>
      <c r="S59" s="126">
        <v>8.2299999999999998E-2</v>
      </c>
      <c r="T59" s="14"/>
      <c r="U59" s="295">
        <v>778.8</v>
      </c>
      <c r="V59" s="295">
        <v>661</v>
      </c>
      <c r="W59" s="265">
        <v>0.1782</v>
      </c>
      <c r="X59" s="265">
        <v>0</v>
      </c>
      <c r="Y59" s="265">
        <v>0.1782</v>
      </c>
      <c r="Z59" s="266"/>
      <c r="AA59" s="296">
        <v>3595.4</v>
      </c>
      <c r="AB59" s="296">
        <v>3188.6</v>
      </c>
      <c r="AC59" s="268">
        <v>0.12759999999999999</v>
      </c>
      <c r="AD59" s="269">
        <v>0</v>
      </c>
      <c r="AE59" s="268">
        <v>0.12759999999999999</v>
      </c>
    </row>
    <row r="60" spans="1:31" ht="15.6" thickTop="1" x14ac:dyDescent="0.4">
      <c r="A60" s="86"/>
      <c r="B60" s="14"/>
      <c r="C60" s="140"/>
      <c r="D60" s="140"/>
      <c r="E60" s="35"/>
      <c r="F60" s="35"/>
      <c r="G60" s="126"/>
      <c r="H60" s="14"/>
      <c r="I60" s="142"/>
      <c r="J60" s="142"/>
      <c r="K60" s="128"/>
      <c r="L60" s="128"/>
      <c r="M60" s="128"/>
      <c r="N60" s="14"/>
      <c r="O60" s="140"/>
      <c r="P60" s="140"/>
      <c r="Q60" s="35"/>
      <c r="R60" s="35"/>
      <c r="S60" s="126"/>
      <c r="T60" s="14"/>
      <c r="U60" s="285"/>
      <c r="V60" s="285"/>
      <c r="W60" s="265"/>
      <c r="X60" s="265"/>
      <c r="Y60" s="265"/>
      <c r="Z60" s="266"/>
      <c r="AA60" s="278"/>
      <c r="AB60" s="278"/>
      <c r="AC60" s="269"/>
      <c r="AD60" s="269"/>
      <c r="AE60" s="268"/>
    </row>
    <row r="61" spans="1:31" ht="15" x14ac:dyDescent="0.4">
      <c r="A61" s="36" t="s">
        <v>228</v>
      </c>
      <c r="B61" s="14"/>
      <c r="C61" s="140">
        <v>665.5</v>
      </c>
      <c r="D61" s="140">
        <v>658.3</v>
      </c>
      <c r="E61" s="126">
        <v>1.09E-2</v>
      </c>
      <c r="F61" s="35">
        <v>-2.6599999999999999E-2</v>
      </c>
      <c r="G61" s="126">
        <v>3.7499999999999999E-2</v>
      </c>
      <c r="H61" s="14"/>
      <c r="I61" s="141">
        <v>713.9</v>
      </c>
      <c r="J61" s="141">
        <v>715.8</v>
      </c>
      <c r="K61" s="128">
        <v>0</v>
      </c>
      <c r="L61" s="128">
        <v>-3.4200000000000001E-2</v>
      </c>
      <c r="M61" s="128">
        <v>3.1600000000000003E-2</v>
      </c>
      <c r="N61" s="14"/>
      <c r="O61" s="140">
        <v>809.2</v>
      </c>
      <c r="P61" s="140">
        <v>773.4</v>
      </c>
      <c r="Q61" s="126">
        <v>4.6300000000000001E-2</v>
      </c>
      <c r="R61" s="35">
        <v>-3.04E-2</v>
      </c>
      <c r="S61" s="126">
        <v>7.6700000000000004E-2</v>
      </c>
      <c r="T61" s="14"/>
      <c r="U61" s="284">
        <v>737.2</v>
      </c>
      <c r="V61" s="284">
        <v>691.9</v>
      </c>
      <c r="W61" s="265">
        <v>6.5500000000000003E-2</v>
      </c>
      <c r="X61" s="265">
        <v>-2.3400000000000001E-2</v>
      </c>
      <c r="Y61" s="265">
        <v>8.8900000000000007E-2</v>
      </c>
      <c r="Z61" s="266"/>
      <c r="AA61" s="278">
        <v>2925.8</v>
      </c>
      <c r="AB61" s="278">
        <v>2839.4</v>
      </c>
      <c r="AC61" s="268">
        <v>3.04E-2</v>
      </c>
      <c r="AD61" s="269">
        <v>-2.8799999999999999E-2</v>
      </c>
      <c r="AE61" s="268">
        <v>5.9200000000000003E-2</v>
      </c>
    </row>
    <row r="62" spans="1:31" ht="15" x14ac:dyDescent="0.4">
      <c r="A62" s="90" t="s">
        <v>117</v>
      </c>
      <c r="B62" s="14"/>
      <c r="C62" s="150">
        <v>0</v>
      </c>
      <c r="D62" s="150">
        <v>0</v>
      </c>
      <c r="E62" s="126"/>
      <c r="F62" s="35"/>
      <c r="G62" s="126"/>
      <c r="H62" s="14"/>
      <c r="I62" s="151">
        <v>-3.8</v>
      </c>
      <c r="J62" s="151">
        <v>0</v>
      </c>
      <c r="K62" s="128"/>
      <c r="L62" s="128"/>
      <c r="M62" s="128"/>
      <c r="N62" s="14"/>
      <c r="O62" s="152">
        <v>-34.700000000000003</v>
      </c>
      <c r="P62" s="153">
        <v>0</v>
      </c>
      <c r="Q62" s="126"/>
      <c r="R62" s="35"/>
      <c r="S62" s="126"/>
      <c r="T62" s="14"/>
      <c r="U62" s="292">
        <v>-35.299999999999997</v>
      </c>
      <c r="V62" s="293">
        <v>0</v>
      </c>
      <c r="W62" s="265"/>
      <c r="X62" s="265"/>
      <c r="Y62" s="265"/>
      <c r="Z62" s="266"/>
      <c r="AA62" s="294">
        <v>-73.8</v>
      </c>
      <c r="AB62" s="294">
        <v>0</v>
      </c>
      <c r="AC62" s="268"/>
      <c r="AD62" s="269"/>
      <c r="AE62" s="268"/>
    </row>
    <row r="63" spans="1:31" ht="15.6" thickBot="1" x14ac:dyDescent="0.45">
      <c r="A63" s="36" t="s">
        <v>231</v>
      </c>
      <c r="B63" s="14"/>
      <c r="C63" s="154">
        <v>665.5</v>
      </c>
      <c r="D63" s="154">
        <v>658.3</v>
      </c>
      <c r="E63" s="126">
        <v>1.09E-2</v>
      </c>
      <c r="F63" s="35">
        <v>-2.6599999999999999E-2</v>
      </c>
      <c r="G63" s="126">
        <v>3.7499999999999999E-2</v>
      </c>
      <c r="H63" s="14"/>
      <c r="I63" s="155">
        <v>710.1</v>
      </c>
      <c r="J63" s="155">
        <v>715.8</v>
      </c>
      <c r="K63" s="128">
        <v>-8.0000000000000002E-3</v>
      </c>
      <c r="L63" s="128">
        <v>-3.4200000000000001E-2</v>
      </c>
      <c r="M63" s="128">
        <v>2.63E-2</v>
      </c>
      <c r="N63" s="14"/>
      <c r="O63" s="154">
        <v>774.5</v>
      </c>
      <c r="P63" s="154">
        <v>773.4</v>
      </c>
      <c r="Q63" s="35">
        <v>0</v>
      </c>
      <c r="R63" s="35">
        <v>-3.04E-2</v>
      </c>
      <c r="S63" s="126">
        <v>3.1800000000000002E-2</v>
      </c>
      <c r="T63" s="14"/>
      <c r="U63" s="295">
        <v>701.90000000000009</v>
      </c>
      <c r="V63" s="295">
        <v>691.9</v>
      </c>
      <c r="W63" s="265">
        <v>1.4500000000000001E-2</v>
      </c>
      <c r="X63" s="265">
        <v>-2.3400000000000001E-2</v>
      </c>
      <c r="Y63" s="265">
        <v>3.7900000000000003E-2</v>
      </c>
      <c r="Z63" s="266"/>
      <c r="AA63" s="296">
        <v>2852</v>
      </c>
      <c r="AB63" s="296">
        <v>2839.4</v>
      </c>
      <c r="AC63" s="268">
        <v>0</v>
      </c>
      <c r="AD63" s="269">
        <v>-2.8799999999999999E-2</v>
      </c>
      <c r="AE63" s="268">
        <v>3.32E-2</v>
      </c>
    </row>
    <row r="64" spans="1:31" ht="16.2" thickTop="1" thickBot="1" x14ac:dyDescent="0.45">
      <c r="A64" s="43"/>
      <c r="B64" s="14"/>
      <c r="C64" s="140"/>
      <c r="D64" s="140"/>
      <c r="E64" s="126"/>
      <c r="F64" s="35"/>
      <c r="G64" s="126"/>
      <c r="H64" s="14"/>
      <c r="I64" s="140"/>
      <c r="J64" s="140"/>
      <c r="K64" s="35"/>
      <c r="L64" s="35"/>
      <c r="M64" s="35"/>
      <c r="N64" s="14"/>
      <c r="O64" s="140"/>
      <c r="P64" s="140"/>
      <c r="Q64" s="126"/>
      <c r="R64" s="35"/>
      <c r="S64" s="126"/>
      <c r="T64" s="14"/>
      <c r="U64" s="278"/>
      <c r="V64" s="278"/>
      <c r="W64" s="269"/>
      <c r="X64" s="269"/>
      <c r="Y64" s="269"/>
      <c r="Z64" s="266"/>
      <c r="AA64" s="278"/>
      <c r="AB64" s="278"/>
      <c r="AC64" s="268"/>
      <c r="AD64" s="269"/>
      <c r="AE64" s="268"/>
    </row>
    <row r="65" spans="1:31" ht="40.049999999999997" customHeight="1" x14ac:dyDescent="0.25">
      <c r="A65" s="184"/>
      <c r="B65" s="39"/>
      <c r="C65" s="185" t="s">
        <v>156</v>
      </c>
      <c r="D65" s="185" t="s">
        <v>156</v>
      </c>
      <c r="E65" s="397" t="s">
        <v>4</v>
      </c>
      <c r="F65" s="397" t="s">
        <v>3</v>
      </c>
      <c r="G65" s="397" t="s">
        <v>5</v>
      </c>
      <c r="H65" s="39"/>
      <c r="I65" s="375" t="s">
        <v>157</v>
      </c>
      <c r="J65" s="375" t="s">
        <v>157</v>
      </c>
      <c r="K65" s="400" t="s">
        <v>4</v>
      </c>
      <c r="L65" s="400" t="s">
        <v>3</v>
      </c>
      <c r="M65" s="400" t="s">
        <v>5</v>
      </c>
      <c r="N65" s="39"/>
      <c r="O65" s="185" t="s">
        <v>158</v>
      </c>
      <c r="P65" s="185" t="s">
        <v>158</v>
      </c>
      <c r="Q65" s="397" t="s">
        <v>4</v>
      </c>
      <c r="R65" s="397" t="s">
        <v>3</v>
      </c>
      <c r="S65" s="397" t="s">
        <v>5</v>
      </c>
      <c r="T65" s="39"/>
      <c r="U65" s="373" t="s">
        <v>159</v>
      </c>
      <c r="V65" s="373" t="s">
        <v>159</v>
      </c>
      <c r="W65" s="405" t="s">
        <v>4</v>
      </c>
      <c r="X65" s="405" t="s">
        <v>3</v>
      </c>
      <c r="Y65" s="405" t="s">
        <v>5</v>
      </c>
      <c r="Z65" s="259"/>
      <c r="AA65" s="260" t="s">
        <v>155</v>
      </c>
      <c r="AB65" s="260" t="s">
        <v>155</v>
      </c>
      <c r="AC65" s="403" t="s">
        <v>4</v>
      </c>
      <c r="AD65" s="403" t="s">
        <v>3</v>
      </c>
      <c r="AE65" s="403" t="s">
        <v>5</v>
      </c>
    </row>
    <row r="66" spans="1:31" s="192" customFormat="1" ht="15.6" thickBot="1" x14ac:dyDescent="0.3">
      <c r="A66" s="188" t="s">
        <v>152</v>
      </c>
      <c r="B66" s="189"/>
      <c r="C66" s="190">
        <v>2015</v>
      </c>
      <c r="D66" s="190">
        <v>2014</v>
      </c>
      <c r="E66" s="398"/>
      <c r="F66" s="398"/>
      <c r="G66" s="398"/>
      <c r="H66" s="191"/>
      <c r="I66" s="374">
        <v>2015</v>
      </c>
      <c r="J66" s="374">
        <v>2014</v>
      </c>
      <c r="K66" s="401"/>
      <c r="L66" s="401"/>
      <c r="M66" s="401"/>
      <c r="N66" s="191"/>
      <c r="O66" s="190">
        <v>2015</v>
      </c>
      <c r="P66" s="190">
        <v>2014</v>
      </c>
      <c r="Q66" s="398"/>
      <c r="R66" s="398"/>
      <c r="S66" s="398"/>
      <c r="T66" s="191"/>
      <c r="U66" s="376">
        <v>2015</v>
      </c>
      <c r="V66" s="376">
        <v>2014</v>
      </c>
      <c r="W66" s="406"/>
      <c r="X66" s="406"/>
      <c r="Y66" s="406"/>
      <c r="Z66" s="261"/>
      <c r="AA66" s="262">
        <v>2015</v>
      </c>
      <c r="AB66" s="262">
        <v>2014</v>
      </c>
      <c r="AC66" s="404"/>
      <c r="AD66" s="404"/>
      <c r="AE66" s="404"/>
    </row>
    <row r="67" spans="1:31" ht="15" x14ac:dyDescent="0.4">
      <c r="A67" s="36" t="s">
        <v>223</v>
      </c>
      <c r="B67" s="13"/>
      <c r="C67" s="156">
        <v>1526</v>
      </c>
      <c r="D67" s="156">
        <v>673.4</v>
      </c>
      <c r="E67" s="126">
        <v>1.2661</v>
      </c>
      <c r="F67" s="35">
        <v>-1.17E-2</v>
      </c>
      <c r="G67" s="126">
        <v>1.2778</v>
      </c>
      <c r="H67" s="13"/>
      <c r="I67" s="157">
        <v>1604.1</v>
      </c>
      <c r="J67" s="157">
        <v>1459.8</v>
      </c>
      <c r="K67" s="128">
        <v>9.8799999999999999E-2</v>
      </c>
      <c r="L67" s="128">
        <v>0</v>
      </c>
      <c r="M67" s="128">
        <v>0.10150000000000001</v>
      </c>
      <c r="N67" s="13"/>
      <c r="O67" s="158">
        <v>1541.7</v>
      </c>
      <c r="P67" s="158">
        <v>1443.3</v>
      </c>
      <c r="Q67" s="35">
        <v>6.8199999999999997E-2</v>
      </c>
      <c r="R67" s="35">
        <v>-6.4000000000000003E-3</v>
      </c>
      <c r="S67" s="126">
        <v>7.46E-2</v>
      </c>
      <c r="T67" s="13"/>
      <c r="U67" s="297">
        <v>1356.2</v>
      </c>
      <c r="V67" s="297">
        <v>1291.2</v>
      </c>
      <c r="W67" s="265">
        <v>5.0299999999999997E-2</v>
      </c>
      <c r="X67" s="265">
        <v>-9.4000000000000004E-3</v>
      </c>
      <c r="Y67" s="265">
        <v>5.9700000000000003E-2</v>
      </c>
      <c r="AA67" s="299">
        <v>6028</v>
      </c>
      <c r="AB67" s="299">
        <v>4867.7</v>
      </c>
      <c r="AC67" s="269">
        <v>0.2384</v>
      </c>
      <c r="AD67" s="269">
        <v>-6.7000000000000002E-3</v>
      </c>
      <c r="AE67" s="268">
        <v>0.24510000000000001</v>
      </c>
    </row>
    <row r="68" spans="1:31" ht="15" x14ac:dyDescent="0.4">
      <c r="A68" s="50" t="s">
        <v>121</v>
      </c>
      <c r="B68" s="13"/>
      <c r="C68" s="143">
        <v>-867.7</v>
      </c>
      <c r="D68" s="143">
        <v>0</v>
      </c>
      <c r="E68" s="145"/>
      <c r="F68" s="145"/>
      <c r="G68" s="145"/>
      <c r="H68" s="13"/>
      <c r="I68" s="159">
        <v>-73.400000000000006</v>
      </c>
      <c r="J68" s="159">
        <v>0</v>
      </c>
      <c r="K68" s="160"/>
      <c r="L68" s="160"/>
      <c r="M68" s="160"/>
      <c r="N68" s="13"/>
      <c r="O68" s="143">
        <v>0</v>
      </c>
      <c r="P68" s="143">
        <v>0</v>
      </c>
      <c r="Q68" s="145"/>
      <c r="R68" s="145"/>
      <c r="S68" s="145"/>
      <c r="T68" s="13"/>
      <c r="U68" s="300">
        <v>0</v>
      </c>
      <c r="V68" s="300">
        <v>0</v>
      </c>
      <c r="W68" s="301"/>
      <c r="X68" s="301"/>
      <c r="Y68" s="301"/>
      <c r="AA68" s="286">
        <v>-941.1</v>
      </c>
      <c r="AB68" s="287">
        <v>0</v>
      </c>
      <c r="AC68" s="288"/>
      <c r="AD68" s="288"/>
      <c r="AE68" s="288"/>
    </row>
    <row r="69" spans="1:31" ht="15.6" thickBot="1" x14ac:dyDescent="0.45">
      <c r="A69" s="86" t="s">
        <v>229</v>
      </c>
      <c r="B69" s="14"/>
      <c r="C69" s="161">
        <v>658.3</v>
      </c>
      <c r="D69" s="161">
        <v>673.4</v>
      </c>
      <c r="E69" s="126">
        <v>-2.24E-2</v>
      </c>
      <c r="F69" s="35">
        <v>-1.17E-2</v>
      </c>
      <c r="G69" s="126">
        <v>-1.0699999999999999E-2</v>
      </c>
      <c r="H69" s="14"/>
      <c r="I69" s="162">
        <v>1530.6999999999998</v>
      </c>
      <c r="J69" s="162">
        <v>1459.8</v>
      </c>
      <c r="K69" s="128">
        <v>4.8599999999999997E-2</v>
      </c>
      <c r="L69" s="128">
        <v>0</v>
      </c>
      <c r="M69" s="128">
        <v>5.1200000000000002E-2</v>
      </c>
      <c r="N69" s="14"/>
      <c r="O69" s="161">
        <v>1541.7</v>
      </c>
      <c r="P69" s="161">
        <v>1443.3</v>
      </c>
      <c r="Q69" s="126">
        <v>6.8199999999999997E-2</v>
      </c>
      <c r="R69" s="35">
        <v>-6.4000000000000003E-3</v>
      </c>
      <c r="S69" s="126">
        <v>7.46E-2</v>
      </c>
      <c r="T69" s="14"/>
      <c r="U69" s="302">
        <v>1356.2</v>
      </c>
      <c r="V69" s="302">
        <v>1291.2</v>
      </c>
      <c r="W69" s="265">
        <v>5.0299999999999997E-2</v>
      </c>
      <c r="X69" s="265">
        <v>-9.4000000000000004E-3</v>
      </c>
      <c r="Y69" s="265">
        <v>5.9700000000000003E-2</v>
      </c>
      <c r="Z69" s="266"/>
      <c r="AA69" s="303">
        <v>5086.8999999999996</v>
      </c>
      <c r="AB69" s="303">
        <v>4867.7</v>
      </c>
      <c r="AC69" s="268">
        <v>4.4999999999999998E-2</v>
      </c>
      <c r="AD69" s="269">
        <v>-6.7000000000000002E-3</v>
      </c>
      <c r="AE69" s="268">
        <v>5.1700000000000003E-2</v>
      </c>
    </row>
    <row r="70" spans="1:31" ht="15.6" thickTop="1" x14ac:dyDescent="0.4">
      <c r="A70" s="86"/>
      <c r="B70" s="14"/>
      <c r="C70" s="140"/>
      <c r="D70" s="140"/>
      <c r="E70" s="126"/>
      <c r="F70" s="35"/>
      <c r="G70" s="126"/>
      <c r="H70" s="14"/>
      <c r="I70" s="141"/>
      <c r="J70" s="141"/>
      <c r="K70" s="128"/>
      <c r="L70" s="128"/>
      <c r="M70" s="128"/>
      <c r="N70" s="14"/>
      <c r="O70" s="140"/>
      <c r="P70" s="140"/>
      <c r="Q70" s="126"/>
      <c r="R70" s="35"/>
      <c r="S70" s="126"/>
      <c r="T70" s="14"/>
      <c r="U70" s="284"/>
      <c r="V70" s="284"/>
      <c r="W70" s="265"/>
      <c r="X70" s="265"/>
      <c r="Y70" s="265"/>
      <c r="Z70" s="266"/>
      <c r="AA70" s="278"/>
      <c r="AB70" s="278"/>
      <c r="AC70" s="268"/>
      <c r="AD70" s="269"/>
      <c r="AE70" s="268"/>
    </row>
    <row r="71" spans="1:31" ht="15" x14ac:dyDescent="0.4">
      <c r="A71" s="86" t="s">
        <v>227</v>
      </c>
      <c r="B71" s="14"/>
      <c r="C71" s="140">
        <v>867.7</v>
      </c>
      <c r="D71" s="140">
        <v>0</v>
      </c>
      <c r="E71" s="122" t="s">
        <v>7</v>
      </c>
      <c r="F71" s="35">
        <v>0</v>
      </c>
      <c r="G71" s="122" t="s">
        <v>7</v>
      </c>
      <c r="H71" s="14"/>
      <c r="I71" s="141">
        <v>888.3</v>
      </c>
      <c r="J71" s="141">
        <v>762.8</v>
      </c>
      <c r="K71" s="128">
        <v>0.16450000000000001</v>
      </c>
      <c r="L71" s="128">
        <v>0</v>
      </c>
      <c r="M71" s="128">
        <v>0.16450000000000001</v>
      </c>
      <c r="N71" s="14"/>
      <c r="O71" s="140">
        <v>768.30000000000007</v>
      </c>
      <c r="P71" s="140">
        <v>661.59999999999991</v>
      </c>
      <c r="Q71" s="122">
        <v>0.1613</v>
      </c>
      <c r="R71" s="35">
        <v>0</v>
      </c>
      <c r="S71" s="35">
        <v>0.1613</v>
      </c>
      <c r="T71" s="14"/>
      <c r="U71" s="284">
        <v>664.30000000000007</v>
      </c>
      <c r="V71" s="284">
        <v>597.80000000000007</v>
      </c>
      <c r="W71" s="265">
        <v>0.11119999999999999</v>
      </c>
      <c r="X71" s="265">
        <v>0</v>
      </c>
      <c r="Y71" s="265">
        <v>0.11119999999999999</v>
      </c>
      <c r="Z71" s="266"/>
      <c r="AA71" s="278">
        <v>3188.6</v>
      </c>
      <c r="AB71" s="278">
        <v>2022.1999999999994</v>
      </c>
      <c r="AC71" s="269">
        <v>0.57679999999999998</v>
      </c>
      <c r="AD71" s="269">
        <v>0</v>
      </c>
      <c r="AE71" s="269">
        <v>0.57679999999999998</v>
      </c>
    </row>
    <row r="72" spans="1:31" ht="15" x14ac:dyDescent="0.4">
      <c r="A72" s="50" t="s">
        <v>121</v>
      </c>
      <c r="B72" s="14"/>
      <c r="C72" s="143">
        <v>-867.7</v>
      </c>
      <c r="D72" s="143">
        <v>0</v>
      </c>
      <c r="E72" s="145"/>
      <c r="F72" s="145"/>
      <c r="G72" s="126"/>
      <c r="H72" s="13"/>
      <c r="I72" s="159">
        <v>-73.400000000000006</v>
      </c>
      <c r="J72" s="159">
        <v>0</v>
      </c>
      <c r="K72" s="160"/>
      <c r="L72" s="160"/>
      <c r="M72" s="160"/>
      <c r="N72" s="13"/>
      <c r="O72" s="143">
        <v>0</v>
      </c>
      <c r="P72" s="143">
        <v>0</v>
      </c>
      <c r="Q72" s="145"/>
      <c r="R72" s="145"/>
      <c r="S72" s="145"/>
      <c r="T72" s="13"/>
      <c r="U72" s="300">
        <v>0</v>
      </c>
      <c r="V72" s="300">
        <v>0</v>
      </c>
      <c r="W72" s="301"/>
      <c r="X72" s="301"/>
      <c r="Y72" s="301"/>
      <c r="AA72" s="286">
        <v>-941.1</v>
      </c>
      <c r="AB72" s="287">
        <v>0</v>
      </c>
      <c r="AC72" s="288"/>
      <c r="AD72" s="288"/>
      <c r="AE72" s="288"/>
    </row>
    <row r="73" spans="1:31" ht="15.6" thickBot="1" x14ac:dyDescent="0.45">
      <c r="A73" s="36" t="s">
        <v>230</v>
      </c>
      <c r="B73" s="14"/>
      <c r="C73" s="161">
        <v>0</v>
      </c>
      <c r="D73" s="161">
        <v>0</v>
      </c>
      <c r="E73" s="122" t="s">
        <v>7</v>
      </c>
      <c r="F73" s="35">
        <v>0</v>
      </c>
      <c r="G73" s="122" t="s">
        <v>7</v>
      </c>
      <c r="H73" s="14"/>
      <c r="I73" s="162">
        <v>814.9</v>
      </c>
      <c r="J73" s="162">
        <v>762.8</v>
      </c>
      <c r="K73" s="128">
        <v>6.83E-2</v>
      </c>
      <c r="L73" s="128">
        <v>0</v>
      </c>
      <c r="M73" s="128">
        <v>6.83E-2</v>
      </c>
      <c r="N73" s="14"/>
      <c r="O73" s="161">
        <v>768.30000000000007</v>
      </c>
      <c r="P73" s="161">
        <v>661.59999999999991</v>
      </c>
      <c r="Q73" s="126">
        <v>0.1613</v>
      </c>
      <c r="R73" s="35">
        <v>0</v>
      </c>
      <c r="S73" s="35">
        <v>0.1613</v>
      </c>
      <c r="T73" s="14"/>
      <c r="U73" s="302">
        <v>664.30000000000007</v>
      </c>
      <c r="V73" s="302">
        <v>597.80000000000007</v>
      </c>
      <c r="W73" s="265">
        <v>0.11119999999999999</v>
      </c>
      <c r="X73" s="265">
        <v>0</v>
      </c>
      <c r="Y73" s="265">
        <v>0.11119999999999999</v>
      </c>
      <c r="Z73" s="266"/>
      <c r="AA73" s="303">
        <v>2247.5</v>
      </c>
      <c r="AB73" s="303">
        <v>2022.1999999999994</v>
      </c>
      <c r="AC73" s="268">
        <v>0.1114</v>
      </c>
      <c r="AD73" s="269">
        <v>0</v>
      </c>
      <c r="AE73" s="269">
        <v>0.1114</v>
      </c>
    </row>
    <row r="74" spans="1:31" ht="15.6" thickTop="1" x14ac:dyDescent="0.4">
      <c r="A74" s="43"/>
      <c r="B74" s="14"/>
      <c r="C74" s="140"/>
      <c r="D74" s="140"/>
      <c r="E74" s="126"/>
      <c r="F74" s="35"/>
      <c r="G74" s="126"/>
      <c r="H74" s="14"/>
      <c r="I74" s="141"/>
      <c r="J74" s="141"/>
      <c r="K74" s="128"/>
      <c r="L74" s="128"/>
      <c r="M74" s="128"/>
      <c r="N74" s="14"/>
      <c r="O74" s="140"/>
      <c r="P74" s="140"/>
      <c r="Q74" s="126"/>
      <c r="R74" s="35"/>
      <c r="S74" s="126"/>
      <c r="T74" s="14"/>
      <c r="U74" s="284"/>
      <c r="V74" s="284"/>
      <c r="W74" s="265"/>
      <c r="X74" s="265"/>
      <c r="Y74" s="265"/>
      <c r="Z74" s="266"/>
      <c r="AA74" s="278"/>
      <c r="AB74" s="278"/>
      <c r="AC74" s="268"/>
      <c r="AD74" s="269"/>
      <c r="AE74" s="268"/>
    </row>
    <row r="75" spans="1:31" ht="15.6" thickBot="1" x14ac:dyDescent="0.45">
      <c r="A75" s="36" t="s">
        <v>228</v>
      </c>
      <c r="B75" s="14"/>
      <c r="C75" s="154">
        <v>658.3</v>
      </c>
      <c r="D75" s="154">
        <v>673.4</v>
      </c>
      <c r="E75" s="126">
        <v>-2.24E-2</v>
      </c>
      <c r="F75" s="35">
        <v>-1.17E-2</v>
      </c>
      <c r="G75" s="126">
        <v>-1.0699999999999999E-2</v>
      </c>
      <c r="H75" s="14"/>
      <c r="I75" s="155">
        <v>715.8</v>
      </c>
      <c r="J75" s="155">
        <v>697</v>
      </c>
      <c r="K75" s="128">
        <v>2.7E-2</v>
      </c>
      <c r="L75" s="128">
        <v>-5.5999999999999999E-3</v>
      </c>
      <c r="M75" s="128">
        <v>3.2599999999999997E-2</v>
      </c>
      <c r="N75" s="14"/>
      <c r="O75" s="154">
        <v>773.4</v>
      </c>
      <c r="P75" s="154">
        <v>781.7</v>
      </c>
      <c r="Q75" s="126">
        <v>-1.06E-2</v>
      </c>
      <c r="R75" s="35">
        <v>-1.1900000000000001E-2</v>
      </c>
      <c r="S75" s="126">
        <v>0</v>
      </c>
      <c r="T75" s="14"/>
      <c r="U75" s="295">
        <v>691.9</v>
      </c>
      <c r="V75" s="295">
        <v>693.4</v>
      </c>
      <c r="W75" s="265">
        <v>0</v>
      </c>
      <c r="X75" s="265">
        <v>-1.7500000000000002E-2</v>
      </c>
      <c r="Y75" s="265">
        <v>1.5299999999999999E-2</v>
      </c>
      <c r="Z75" s="266"/>
      <c r="AA75" s="296">
        <v>2839.4</v>
      </c>
      <c r="AB75" s="296">
        <v>2845.5000000000005</v>
      </c>
      <c r="AC75" s="268">
        <v>0</v>
      </c>
      <c r="AD75" s="269">
        <v>-1.15E-2</v>
      </c>
      <c r="AE75" s="268">
        <v>9.2999999999999992E-3</v>
      </c>
    </row>
    <row r="76" spans="1:31" s="163" customFormat="1" ht="16.8" thickTop="1" thickBot="1" x14ac:dyDescent="0.3">
      <c r="A76" s="108"/>
      <c r="B76" s="108"/>
      <c r="C76" s="108"/>
      <c r="D76" s="108"/>
      <c r="E76" s="108"/>
      <c r="F76" s="108"/>
      <c r="G76" s="108"/>
      <c r="H76" s="108"/>
      <c r="I76" s="108"/>
      <c r="J76" s="108"/>
      <c r="K76" s="108"/>
      <c r="L76" s="108"/>
      <c r="M76" s="108"/>
      <c r="N76" s="108"/>
      <c r="O76" s="108"/>
      <c r="P76" s="108"/>
      <c r="Q76" s="108"/>
      <c r="R76" s="108"/>
      <c r="S76" s="108"/>
      <c r="T76" s="108"/>
      <c r="U76" s="304"/>
      <c r="V76" s="304"/>
      <c r="W76" s="304"/>
      <c r="X76" s="304"/>
      <c r="Y76" s="304"/>
      <c r="Z76" s="304"/>
      <c r="AA76" s="304"/>
      <c r="AB76" s="304"/>
      <c r="AC76" s="304"/>
      <c r="AD76" s="304"/>
      <c r="AE76" s="304"/>
    </row>
    <row r="77" spans="1:31" ht="40.049999999999997" customHeight="1" x14ac:dyDescent="0.25">
      <c r="A77" s="184"/>
      <c r="B77" s="39"/>
      <c r="C77" s="185" t="s">
        <v>156</v>
      </c>
      <c r="D77" s="185" t="s">
        <v>156</v>
      </c>
      <c r="E77" s="397" t="s">
        <v>4</v>
      </c>
      <c r="F77" s="397" t="s">
        <v>3</v>
      </c>
      <c r="G77" s="397" t="s">
        <v>5</v>
      </c>
      <c r="H77" s="39"/>
      <c r="I77" s="375" t="s">
        <v>157</v>
      </c>
      <c r="J77" s="375" t="s">
        <v>157</v>
      </c>
      <c r="K77" s="400" t="s">
        <v>4</v>
      </c>
      <c r="L77" s="400" t="s">
        <v>3</v>
      </c>
      <c r="M77" s="400" t="s">
        <v>5</v>
      </c>
      <c r="N77" s="39"/>
      <c r="O77" s="185" t="s">
        <v>158</v>
      </c>
      <c r="P77" s="185" t="s">
        <v>158</v>
      </c>
      <c r="Q77" s="397" t="s">
        <v>4</v>
      </c>
      <c r="R77" s="397" t="s">
        <v>3</v>
      </c>
      <c r="S77" s="397" t="s">
        <v>5</v>
      </c>
      <c r="T77" s="39"/>
      <c r="U77" s="373" t="s">
        <v>159</v>
      </c>
      <c r="V77" s="373" t="s">
        <v>159</v>
      </c>
      <c r="W77" s="405" t="s">
        <v>4</v>
      </c>
      <c r="X77" s="405" t="s">
        <v>3</v>
      </c>
      <c r="Y77" s="405" t="s">
        <v>5</v>
      </c>
      <c r="Z77" s="259"/>
      <c r="AA77" s="260" t="s">
        <v>155</v>
      </c>
      <c r="AB77" s="260" t="s">
        <v>155</v>
      </c>
      <c r="AC77" s="403" t="s">
        <v>4</v>
      </c>
      <c r="AD77" s="403" t="s">
        <v>3</v>
      </c>
      <c r="AE77" s="403" t="s">
        <v>5</v>
      </c>
    </row>
    <row r="78" spans="1:31" s="192" customFormat="1" ht="15.6" thickBot="1" x14ac:dyDescent="0.3">
      <c r="A78" s="188" t="s">
        <v>151</v>
      </c>
      <c r="B78" s="189"/>
      <c r="C78" s="190">
        <v>2014</v>
      </c>
      <c r="D78" s="190">
        <v>2013</v>
      </c>
      <c r="E78" s="398"/>
      <c r="F78" s="398"/>
      <c r="G78" s="398"/>
      <c r="H78" s="191"/>
      <c r="I78" s="374">
        <v>2014</v>
      </c>
      <c r="J78" s="374">
        <v>2013</v>
      </c>
      <c r="K78" s="401"/>
      <c r="L78" s="401"/>
      <c r="M78" s="401"/>
      <c r="N78" s="191"/>
      <c r="O78" s="190">
        <v>2014</v>
      </c>
      <c r="P78" s="190">
        <v>2013</v>
      </c>
      <c r="Q78" s="398"/>
      <c r="R78" s="398"/>
      <c r="S78" s="398"/>
      <c r="T78" s="191"/>
      <c r="U78" s="376">
        <v>2014</v>
      </c>
      <c r="V78" s="376">
        <v>2013</v>
      </c>
      <c r="W78" s="406"/>
      <c r="X78" s="406"/>
      <c r="Y78" s="406"/>
      <c r="Z78" s="261"/>
      <c r="AA78" s="262">
        <v>2014</v>
      </c>
      <c r="AB78" s="262">
        <v>2013</v>
      </c>
      <c r="AC78" s="404"/>
      <c r="AD78" s="404"/>
      <c r="AE78" s="404"/>
    </row>
    <row r="79" spans="1:31" ht="15" x14ac:dyDescent="0.4">
      <c r="A79" s="36" t="s">
        <v>223</v>
      </c>
      <c r="B79" s="13"/>
      <c r="C79" s="156">
        <v>673.4</v>
      </c>
      <c r="D79" s="156">
        <v>634.79999999999995</v>
      </c>
      <c r="E79" s="35">
        <v>6.08E-2</v>
      </c>
      <c r="F79" s="35">
        <v>0</v>
      </c>
      <c r="G79" s="126">
        <v>6.4000000000000001E-2</v>
      </c>
      <c r="H79" s="13"/>
      <c r="I79" s="157">
        <v>1459.8</v>
      </c>
      <c r="J79" s="157">
        <v>698.5</v>
      </c>
      <c r="K79" s="128">
        <v>1.0899000000000001</v>
      </c>
      <c r="L79" s="128">
        <v>0</v>
      </c>
      <c r="M79" s="128">
        <v>1.0899000000000001</v>
      </c>
      <c r="N79" s="13"/>
      <c r="O79" s="158">
        <v>1443.3</v>
      </c>
      <c r="P79" s="158">
        <v>766.9</v>
      </c>
      <c r="Q79" s="35">
        <v>0.88200000000000001</v>
      </c>
      <c r="R79" s="35">
        <v>-7.4000000000000003E-3</v>
      </c>
      <c r="S79" s="126">
        <v>0.88939999999999997</v>
      </c>
      <c r="T79" s="13"/>
      <c r="U79" s="297">
        <v>1291.2</v>
      </c>
      <c r="V79" s="297">
        <v>695.9</v>
      </c>
      <c r="W79" s="265">
        <v>0.85540000000000005</v>
      </c>
      <c r="X79" s="265">
        <v>-1.24E-2</v>
      </c>
      <c r="Y79" s="265">
        <v>0.86780000000000002</v>
      </c>
      <c r="AA79" s="299">
        <v>4867.7</v>
      </c>
      <c r="AB79" s="299">
        <v>2796.1</v>
      </c>
      <c r="AC79" s="269">
        <v>0.7409</v>
      </c>
      <c r="AD79" s="269">
        <v>-6.6E-3</v>
      </c>
      <c r="AE79" s="268">
        <v>0.74750000000000005</v>
      </c>
    </row>
    <row r="80" spans="1:31" ht="15" x14ac:dyDescent="0.4">
      <c r="A80" s="50" t="s">
        <v>122</v>
      </c>
      <c r="B80" s="13"/>
      <c r="C80" s="143">
        <v>-14.3</v>
      </c>
      <c r="D80" s="144">
        <v>0</v>
      </c>
      <c r="E80" s="145"/>
      <c r="F80" s="145"/>
      <c r="G80" s="145"/>
      <c r="H80" s="13"/>
      <c r="I80" s="159">
        <v>-4.3</v>
      </c>
      <c r="J80" s="164">
        <v>0</v>
      </c>
      <c r="K80" s="160"/>
      <c r="L80" s="160"/>
      <c r="M80" s="160"/>
      <c r="N80" s="13"/>
      <c r="O80" s="143">
        <v>0</v>
      </c>
      <c r="P80" s="143">
        <v>0</v>
      </c>
      <c r="Q80" s="145"/>
      <c r="R80" s="145"/>
      <c r="S80" s="145"/>
      <c r="T80" s="13"/>
      <c r="U80" s="300">
        <v>0</v>
      </c>
      <c r="V80" s="300">
        <v>0</v>
      </c>
      <c r="W80" s="301"/>
      <c r="X80" s="301"/>
      <c r="Y80" s="301"/>
      <c r="AA80" s="286">
        <v>-18.600000000000001</v>
      </c>
      <c r="AB80" s="287">
        <v>0</v>
      </c>
      <c r="AC80" s="288"/>
      <c r="AD80" s="288"/>
      <c r="AE80" s="288"/>
    </row>
    <row r="81" spans="1:31" ht="15" x14ac:dyDescent="0.4">
      <c r="A81" s="50" t="s">
        <v>123</v>
      </c>
      <c r="B81" s="13"/>
      <c r="C81" s="143">
        <v>0</v>
      </c>
      <c r="D81" s="144">
        <v>0</v>
      </c>
      <c r="E81" s="145"/>
      <c r="F81" s="145"/>
      <c r="G81" s="145"/>
      <c r="H81" s="13"/>
      <c r="I81" s="159">
        <v>-762.8</v>
      </c>
      <c r="J81" s="164">
        <v>0</v>
      </c>
      <c r="K81" s="160"/>
      <c r="L81" s="160"/>
      <c r="M81" s="160"/>
      <c r="N81" s="13"/>
      <c r="O81" s="143">
        <v>-661.6</v>
      </c>
      <c r="P81" s="143">
        <v>0</v>
      </c>
      <c r="Q81" s="145"/>
      <c r="R81" s="145"/>
      <c r="S81" s="145"/>
      <c r="T81" s="13"/>
      <c r="U81" s="300">
        <v>-597.79999999999995</v>
      </c>
      <c r="V81" s="300">
        <v>0</v>
      </c>
      <c r="W81" s="301"/>
      <c r="X81" s="301"/>
      <c r="Y81" s="301"/>
      <c r="AA81" s="286">
        <v>-2022.2</v>
      </c>
      <c r="AB81" s="287">
        <v>0</v>
      </c>
      <c r="AC81" s="288"/>
      <c r="AD81" s="288"/>
      <c r="AE81" s="288"/>
    </row>
    <row r="82" spans="1:31" ht="15.6" thickBot="1" x14ac:dyDescent="0.45">
      <c r="A82" s="86" t="s">
        <v>229</v>
      </c>
      <c r="B82" s="14"/>
      <c r="C82" s="161">
        <v>659.1</v>
      </c>
      <c r="D82" s="161">
        <v>634.79999999999995</v>
      </c>
      <c r="E82" s="126">
        <v>3.8300000000000001E-2</v>
      </c>
      <c r="F82" s="35">
        <v>0</v>
      </c>
      <c r="G82" s="126">
        <v>4.1399999999999999E-2</v>
      </c>
      <c r="H82" s="14"/>
      <c r="I82" s="162">
        <v>692.7</v>
      </c>
      <c r="J82" s="162">
        <v>698.5</v>
      </c>
      <c r="K82" s="128">
        <v>-8.3000000000000001E-3</v>
      </c>
      <c r="L82" s="128">
        <v>0</v>
      </c>
      <c r="M82" s="128">
        <v>-8.3000000000000001E-3</v>
      </c>
      <c r="N82" s="14"/>
      <c r="O82" s="161">
        <v>781.69999999999993</v>
      </c>
      <c r="P82" s="161">
        <v>766.9</v>
      </c>
      <c r="Q82" s="126">
        <v>1.9300000000000001E-2</v>
      </c>
      <c r="R82" s="35">
        <v>-7.4000000000000003E-3</v>
      </c>
      <c r="S82" s="126">
        <v>2.6700000000000002E-2</v>
      </c>
      <c r="T82" s="14"/>
      <c r="U82" s="302">
        <v>693.40000000000009</v>
      </c>
      <c r="V82" s="302">
        <v>695.9</v>
      </c>
      <c r="W82" s="265">
        <v>0</v>
      </c>
      <c r="X82" s="265">
        <v>-1.24E-2</v>
      </c>
      <c r="Y82" s="265">
        <v>8.8000000000000005E-3</v>
      </c>
      <c r="Z82" s="266"/>
      <c r="AA82" s="303">
        <v>2826.8999999999996</v>
      </c>
      <c r="AB82" s="303">
        <v>2796.1</v>
      </c>
      <c r="AC82" s="268">
        <v>1.0999999999999999E-2</v>
      </c>
      <c r="AD82" s="269">
        <v>-6.6E-3</v>
      </c>
      <c r="AE82" s="268">
        <v>1.7600000000000001E-2</v>
      </c>
    </row>
    <row r="83" spans="1:31" ht="15.6" thickTop="1" x14ac:dyDescent="0.4">
      <c r="A83" s="43"/>
      <c r="B83" s="14"/>
      <c r="C83" s="140"/>
      <c r="D83" s="140"/>
      <c r="E83" s="126"/>
      <c r="F83" s="35"/>
      <c r="G83" s="126"/>
      <c r="H83" s="14"/>
      <c r="I83" s="141"/>
      <c r="J83" s="141"/>
      <c r="K83" s="128"/>
      <c r="L83" s="128"/>
      <c r="M83" s="128"/>
      <c r="N83" s="14"/>
      <c r="O83" s="140"/>
      <c r="P83" s="140"/>
      <c r="Q83" s="126"/>
      <c r="R83" s="35"/>
      <c r="S83" s="126"/>
      <c r="T83" s="14"/>
      <c r="U83" s="284"/>
      <c r="V83" s="284"/>
      <c r="W83" s="265"/>
      <c r="X83" s="265"/>
      <c r="Y83" s="265"/>
      <c r="Z83" s="266"/>
      <c r="AA83" s="278"/>
      <c r="AB83" s="278"/>
      <c r="AC83" s="268"/>
      <c r="AD83" s="269"/>
      <c r="AE83" s="268"/>
    </row>
    <row r="84" spans="1:31" ht="15" x14ac:dyDescent="0.4">
      <c r="A84" s="36" t="s">
        <v>228</v>
      </c>
      <c r="B84" s="13"/>
      <c r="C84" s="156">
        <v>673.4</v>
      </c>
      <c r="D84" s="156">
        <v>634.79999999999995</v>
      </c>
      <c r="E84" s="35">
        <v>6.08E-2</v>
      </c>
      <c r="F84" s="35">
        <v>0</v>
      </c>
      <c r="G84" s="126">
        <v>6.4000000000000001E-2</v>
      </c>
      <c r="H84" s="13"/>
      <c r="I84" s="157">
        <v>697</v>
      </c>
      <c r="J84" s="157">
        <v>698.5</v>
      </c>
      <c r="K84" s="128">
        <v>0</v>
      </c>
      <c r="L84" s="128">
        <v>0</v>
      </c>
      <c r="M84" s="128">
        <v>0</v>
      </c>
      <c r="N84" s="13"/>
      <c r="O84" s="158">
        <v>781.7</v>
      </c>
      <c r="P84" s="158">
        <v>766.9</v>
      </c>
      <c r="Q84" s="35">
        <v>1.9300000000000001E-2</v>
      </c>
      <c r="R84" s="35">
        <v>-7.4000000000000003E-3</v>
      </c>
      <c r="S84" s="126">
        <v>2.6700000000000002E-2</v>
      </c>
      <c r="T84" s="13"/>
      <c r="U84" s="297">
        <v>693.4</v>
      </c>
      <c r="V84" s="297">
        <v>695.9</v>
      </c>
      <c r="W84" s="265">
        <v>0</v>
      </c>
      <c r="X84" s="265">
        <v>-1.24E-2</v>
      </c>
      <c r="Y84" s="265">
        <v>8.8000000000000005E-3</v>
      </c>
      <c r="AA84" s="299">
        <v>2845.5000000000005</v>
      </c>
      <c r="AB84" s="299">
        <v>2796.1</v>
      </c>
      <c r="AC84" s="269">
        <v>1.77E-2</v>
      </c>
      <c r="AD84" s="269">
        <v>-6.6E-3</v>
      </c>
      <c r="AE84" s="268">
        <v>2.4299999999999999E-2</v>
      </c>
    </row>
    <row r="85" spans="1:31" ht="15" x14ac:dyDescent="0.4">
      <c r="A85" s="50" t="s">
        <v>122</v>
      </c>
      <c r="B85" s="13"/>
      <c r="C85" s="143">
        <v>-14.3</v>
      </c>
      <c r="D85" s="144">
        <v>0</v>
      </c>
      <c r="E85" s="145"/>
      <c r="F85" s="145"/>
      <c r="G85" s="145"/>
      <c r="H85" s="13"/>
      <c r="I85" s="159">
        <v>-4.3</v>
      </c>
      <c r="J85" s="164">
        <v>0</v>
      </c>
      <c r="K85" s="160"/>
      <c r="L85" s="160"/>
      <c r="M85" s="160"/>
      <c r="N85" s="13"/>
      <c r="O85" s="143">
        <v>0</v>
      </c>
      <c r="P85" s="143">
        <v>0</v>
      </c>
      <c r="Q85" s="145"/>
      <c r="R85" s="145"/>
      <c r="S85" s="145"/>
      <c r="T85" s="13"/>
      <c r="U85" s="300">
        <v>0</v>
      </c>
      <c r="V85" s="300">
        <v>0</v>
      </c>
      <c r="W85" s="301"/>
      <c r="X85" s="301"/>
      <c r="Y85" s="301"/>
      <c r="AA85" s="286">
        <v>-18.600000000000001</v>
      </c>
      <c r="AB85" s="287">
        <v>0</v>
      </c>
      <c r="AC85" s="288"/>
      <c r="AD85" s="288"/>
      <c r="AE85" s="288"/>
    </row>
    <row r="86" spans="1:31" ht="15.6" thickBot="1" x14ac:dyDescent="0.45">
      <c r="A86" s="36" t="s">
        <v>231</v>
      </c>
      <c r="B86" s="14"/>
      <c r="C86" s="161">
        <v>659.1</v>
      </c>
      <c r="D86" s="161">
        <v>634.79999999999995</v>
      </c>
      <c r="E86" s="126">
        <v>3.8300000000000001E-2</v>
      </c>
      <c r="F86" s="35">
        <v>0</v>
      </c>
      <c r="G86" s="126">
        <v>4.1399999999999999E-2</v>
      </c>
      <c r="H86" s="14"/>
      <c r="I86" s="162">
        <v>692.7</v>
      </c>
      <c r="J86" s="162">
        <v>698.5</v>
      </c>
      <c r="K86" s="128">
        <v>-8.3000000000000001E-3</v>
      </c>
      <c r="L86" s="128">
        <v>0</v>
      </c>
      <c r="M86" s="128">
        <v>-8.3000000000000001E-3</v>
      </c>
      <c r="N86" s="14"/>
      <c r="O86" s="161">
        <v>781.7</v>
      </c>
      <c r="P86" s="161">
        <v>766.9</v>
      </c>
      <c r="Q86" s="126">
        <v>1.9300000000000001E-2</v>
      </c>
      <c r="R86" s="35">
        <v>-7.4000000000000003E-3</v>
      </c>
      <c r="S86" s="126">
        <v>2.6700000000000002E-2</v>
      </c>
      <c r="T86" s="14"/>
      <c r="U86" s="302">
        <v>693.4</v>
      </c>
      <c r="V86" s="302">
        <v>695.9</v>
      </c>
      <c r="W86" s="265">
        <v>0</v>
      </c>
      <c r="X86" s="265">
        <v>-1.24E-2</v>
      </c>
      <c r="Y86" s="265">
        <v>8.8000000000000005E-3</v>
      </c>
      <c r="Z86" s="266"/>
      <c r="AA86" s="303">
        <v>2826.9000000000005</v>
      </c>
      <c r="AB86" s="303">
        <v>2796.1</v>
      </c>
      <c r="AC86" s="268">
        <v>1.0999999999999999E-2</v>
      </c>
      <c r="AD86" s="269">
        <v>-6.6E-3</v>
      </c>
      <c r="AE86" s="268">
        <v>1.7600000000000001E-2</v>
      </c>
    </row>
    <row r="87" spans="1:31" ht="13.8" thickTop="1" x14ac:dyDescent="0.25">
      <c r="E87" s="145"/>
      <c r="F87" s="145"/>
      <c r="G87" s="145"/>
      <c r="K87" s="145"/>
      <c r="L87" s="145"/>
      <c r="M87" s="145"/>
      <c r="Q87" s="145"/>
      <c r="R87" s="145"/>
      <c r="S87" s="145"/>
      <c r="W87" s="288"/>
      <c r="X87" s="288"/>
      <c r="Y87" s="288"/>
      <c r="AC87" s="288"/>
      <c r="AD87" s="288"/>
      <c r="AE87" s="288"/>
    </row>
  </sheetData>
  <sheetProtection formatCells="0" formatColumns="0" formatRows="0" insertColumns="0" insertRows="0" insertHyperlinks="0" sort="0" autoFilter="0" pivotTables="0"/>
  <mergeCells count="91">
    <mergeCell ref="A9:AE9"/>
    <mergeCell ref="X1:X2"/>
    <mergeCell ref="Y1:Y2"/>
    <mergeCell ref="AC1:AC2"/>
    <mergeCell ref="AD1:AD2"/>
    <mergeCell ref="AE1:AE2"/>
    <mergeCell ref="M1:M2"/>
    <mergeCell ref="Q1:Q2"/>
    <mergeCell ref="R1:R2"/>
    <mergeCell ref="S1:S2"/>
    <mergeCell ref="W1:W2"/>
    <mergeCell ref="E1:E2"/>
    <mergeCell ref="F1:F2"/>
    <mergeCell ref="G1:G2"/>
    <mergeCell ref="K1:K2"/>
    <mergeCell ref="L1:L2"/>
    <mergeCell ref="X11:X12"/>
    <mergeCell ref="Y11:Y12"/>
    <mergeCell ref="AC11:AC12"/>
    <mergeCell ref="AD11:AD12"/>
    <mergeCell ref="AE11:AE12"/>
    <mergeCell ref="M11:M12"/>
    <mergeCell ref="Q11:Q12"/>
    <mergeCell ref="R11:R12"/>
    <mergeCell ref="S11:S12"/>
    <mergeCell ref="W11:W12"/>
    <mergeCell ref="AE77:AE78"/>
    <mergeCell ref="R77:R78"/>
    <mergeCell ref="S77:S78"/>
    <mergeCell ref="W77:W78"/>
    <mergeCell ref="X77:X78"/>
    <mergeCell ref="Y77:Y78"/>
    <mergeCell ref="AC77:AC78"/>
    <mergeCell ref="AD65:AD66"/>
    <mergeCell ref="AE65:AE66"/>
    <mergeCell ref="E77:E78"/>
    <mergeCell ref="F77:F78"/>
    <mergeCell ref="G77:G78"/>
    <mergeCell ref="K77:K78"/>
    <mergeCell ref="L77:L78"/>
    <mergeCell ref="M77:M78"/>
    <mergeCell ref="Q77:Q78"/>
    <mergeCell ref="Q65:Q66"/>
    <mergeCell ref="R65:R66"/>
    <mergeCell ref="S65:S66"/>
    <mergeCell ref="W65:W66"/>
    <mergeCell ref="X65:X66"/>
    <mergeCell ref="Y65:Y66"/>
    <mergeCell ref="AD77:AD78"/>
    <mergeCell ref="E65:E66"/>
    <mergeCell ref="F65:F66"/>
    <mergeCell ref="G65:G66"/>
    <mergeCell ref="K65:K66"/>
    <mergeCell ref="L65:L66"/>
    <mergeCell ref="M65:M66"/>
    <mergeCell ref="W50:W51"/>
    <mergeCell ref="X50:X51"/>
    <mergeCell ref="Y50:Y51"/>
    <mergeCell ref="AC50:AC51"/>
    <mergeCell ref="AC65:AC66"/>
    <mergeCell ref="AD50:AD51"/>
    <mergeCell ref="AE50:AE51"/>
    <mergeCell ref="AD27:AD28"/>
    <mergeCell ref="E50:E51"/>
    <mergeCell ref="F50:F51"/>
    <mergeCell ref="G50:G51"/>
    <mergeCell ref="K50:K51"/>
    <mergeCell ref="L50:L51"/>
    <mergeCell ref="M50:M51"/>
    <mergeCell ref="Q50:Q51"/>
    <mergeCell ref="R50:R51"/>
    <mergeCell ref="S50:S51"/>
    <mergeCell ref="AE27:AE28"/>
    <mergeCell ref="E27:E28"/>
    <mergeCell ref="F27:F28"/>
    <mergeCell ref="K27:K28"/>
    <mergeCell ref="AC27:AC28"/>
    <mergeCell ref="M27:M28"/>
    <mergeCell ref="G27:G28"/>
    <mergeCell ref="S27:S28"/>
    <mergeCell ref="Y27:Y28"/>
    <mergeCell ref="L27:L28"/>
    <mergeCell ref="Q27:Q28"/>
    <mergeCell ref="R27:R28"/>
    <mergeCell ref="W27:W28"/>
    <mergeCell ref="X27:X28"/>
    <mergeCell ref="E11:E12"/>
    <mergeCell ref="F11:F12"/>
    <mergeCell ref="G11:G12"/>
    <mergeCell ref="K11:K12"/>
    <mergeCell ref="L11:L12"/>
  </mergeCells>
  <phoneticPr fontId="3" type="noConversion"/>
  <pageMargins left="0.25" right="0.25" top="0.8" bottom="0.5" header="0.5" footer="0.5"/>
  <pageSetup scale="45" fitToHeight="2" orientation="landscape" r:id="rId1"/>
  <headerFooter alignWithMargins="0">
    <oddHeader>&amp;C&amp;"Arial,Bold"&amp;12Reported, Organic and Constant Currency Net Sales
&amp;"Arial,Regular"&amp;10(in millions)</oddHeader>
  </headerFooter>
  <rowBreaks count="1" manualBreakCount="1">
    <brk id="49"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34"/>
  <sheetViews>
    <sheetView zoomScale="86" zoomScaleNormal="86" workbookViewId="0"/>
  </sheetViews>
  <sheetFormatPr defaultColWidth="9.21875" defaultRowHeight="13.2" x14ac:dyDescent="0.25"/>
  <cols>
    <col min="1" max="1" width="59.21875" style="123" customWidth="1"/>
    <col min="2" max="2" width="2.77734375" style="123" customWidth="1"/>
    <col min="3" max="4" width="9.5546875" style="123" bestFit="1" customWidth="1"/>
    <col min="5" max="5" width="9.77734375" style="123" customWidth="1"/>
    <col min="6" max="6" width="2.77734375" style="123" customWidth="1"/>
    <col min="7" max="7" width="9.77734375" style="123" bestFit="1" customWidth="1"/>
    <col min="8" max="8" width="9.5546875" style="123" bestFit="1" customWidth="1"/>
    <col min="9" max="9" width="8.21875" style="123" bestFit="1" customWidth="1"/>
    <col min="10" max="10" width="2.77734375" style="123" customWidth="1"/>
    <col min="11" max="11" width="9.21875" style="123" customWidth="1"/>
    <col min="12" max="12" width="9.77734375" style="123" customWidth="1"/>
    <col min="13" max="13" width="8.21875" style="123" customWidth="1"/>
    <col min="14" max="14" width="2.77734375" style="123" customWidth="1"/>
    <col min="15" max="15" width="9.21875" style="123" customWidth="1"/>
    <col min="16" max="16" width="9.77734375" style="123" customWidth="1"/>
    <col min="17" max="17" width="9" style="123" customWidth="1"/>
    <col min="18" max="18" width="2.77734375" style="123" customWidth="1"/>
    <col min="19" max="21" width="9.21875" style="123" customWidth="1"/>
    <col min="22" max="22" width="1.77734375" style="123" customWidth="1"/>
    <col min="23" max="16384" width="9.21875" style="123"/>
  </cols>
  <sheetData>
    <row r="1" spans="1:24" s="186" customFormat="1" ht="26.4" x14ac:dyDescent="0.25">
      <c r="A1" s="187"/>
      <c r="C1" s="213" t="s">
        <v>156</v>
      </c>
      <c r="D1" s="213" t="s">
        <v>156</v>
      </c>
      <c r="E1" s="335" t="s">
        <v>164</v>
      </c>
      <c r="G1" s="382"/>
      <c r="H1" s="382"/>
      <c r="I1" s="383"/>
      <c r="J1" s="384"/>
      <c r="K1" s="379"/>
      <c r="L1" s="379"/>
      <c r="M1" s="384"/>
      <c r="N1" s="384"/>
      <c r="O1" s="382"/>
      <c r="P1" s="382"/>
      <c r="Q1" s="383"/>
      <c r="S1" s="379"/>
      <c r="T1" s="379"/>
      <c r="U1" s="384"/>
    </row>
    <row r="2" spans="1:24" s="200" customFormat="1" ht="15.6" thickBot="1" x14ac:dyDescent="0.3">
      <c r="A2" s="188" t="s">
        <v>212</v>
      </c>
      <c r="B2" s="198"/>
      <c r="C2" s="214">
        <v>2019</v>
      </c>
      <c r="D2" s="214">
        <v>2018</v>
      </c>
      <c r="E2" s="214" t="s">
        <v>163</v>
      </c>
      <c r="F2" s="199"/>
      <c r="G2" s="378"/>
      <c r="H2" s="378"/>
      <c r="I2" s="378"/>
      <c r="J2" s="191"/>
      <c r="K2" s="380"/>
      <c r="L2" s="380"/>
      <c r="M2" s="380"/>
      <c r="N2" s="191"/>
      <c r="O2" s="378"/>
      <c r="P2" s="378"/>
      <c r="Q2" s="378"/>
      <c r="S2" s="380"/>
      <c r="T2" s="380"/>
      <c r="U2" s="380"/>
    </row>
    <row r="3" spans="1:24" ht="15" x14ac:dyDescent="0.4">
      <c r="A3" s="36" t="s">
        <v>217</v>
      </c>
      <c r="B3" s="14"/>
      <c r="C3" s="125"/>
      <c r="D3" s="323"/>
      <c r="E3" s="324"/>
      <c r="F3" s="14"/>
      <c r="G3" s="127"/>
      <c r="H3" s="127"/>
      <c r="I3" s="134"/>
      <c r="J3" s="19"/>
      <c r="K3" s="125"/>
      <c r="L3" s="125"/>
      <c r="M3" s="131"/>
      <c r="N3" s="19"/>
      <c r="O3" s="263"/>
      <c r="P3" s="218"/>
      <c r="Q3" s="385"/>
      <c r="R3" s="129"/>
      <c r="S3" s="267"/>
      <c r="T3" s="125"/>
      <c r="U3" s="274"/>
    </row>
    <row r="4" spans="1:24" ht="15" x14ac:dyDescent="0.4">
      <c r="A4" s="103" t="s">
        <v>52</v>
      </c>
      <c r="B4" s="14"/>
      <c r="C4" s="125"/>
      <c r="D4" s="125"/>
      <c r="E4" s="126"/>
      <c r="F4" s="14"/>
      <c r="G4" s="127"/>
      <c r="H4" s="127"/>
      <c r="I4" s="134"/>
      <c r="J4" s="19"/>
      <c r="K4" s="125"/>
      <c r="L4" s="125"/>
      <c r="M4" s="131"/>
      <c r="N4" s="19"/>
      <c r="O4" s="263"/>
      <c r="P4" s="218"/>
      <c r="Q4" s="385"/>
      <c r="R4" s="129"/>
      <c r="S4" s="267"/>
      <c r="T4" s="125"/>
      <c r="U4" s="274"/>
    </row>
    <row r="5" spans="1:24" ht="4.05" customHeight="1" x14ac:dyDescent="0.4">
      <c r="A5" s="103"/>
      <c r="B5" s="14"/>
      <c r="C5" s="125"/>
      <c r="D5" s="125"/>
      <c r="E5" s="126"/>
      <c r="F5" s="14"/>
      <c r="G5" s="127"/>
      <c r="H5" s="127"/>
      <c r="I5" s="134"/>
      <c r="J5" s="19"/>
      <c r="K5" s="125"/>
      <c r="L5" s="125"/>
      <c r="M5" s="131"/>
      <c r="N5" s="19"/>
      <c r="O5" s="263"/>
      <c r="P5" s="218"/>
      <c r="Q5" s="385"/>
      <c r="R5" s="129"/>
      <c r="S5" s="267"/>
      <c r="T5" s="125"/>
      <c r="U5" s="274"/>
    </row>
    <row r="6" spans="1:24" s="39" customFormat="1" ht="15" x14ac:dyDescent="0.4">
      <c r="A6" s="90" t="s">
        <v>53</v>
      </c>
      <c r="B6" s="19"/>
      <c r="C6" s="325">
        <v>77.900000000000006</v>
      </c>
      <c r="D6" s="325">
        <f>C27</f>
        <v>71.7</v>
      </c>
      <c r="E6" s="333">
        <f>(C6-D6)/D6</f>
        <v>8.6471408647140896E-2</v>
      </c>
      <c r="F6" s="19"/>
      <c r="G6" s="133"/>
      <c r="H6" s="133"/>
      <c r="I6" s="386"/>
      <c r="J6" s="19"/>
      <c r="K6" s="130"/>
      <c r="L6" s="130"/>
      <c r="M6" s="387"/>
      <c r="N6" s="19"/>
      <c r="O6" s="281"/>
      <c r="P6" s="281"/>
      <c r="Q6" s="388"/>
      <c r="R6" s="135"/>
      <c r="S6" s="273"/>
      <c r="T6" s="130"/>
      <c r="U6" s="391"/>
    </row>
    <row r="7" spans="1:24" s="39" customFormat="1" ht="4.5" customHeight="1" x14ac:dyDescent="0.4">
      <c r="A7" s="90"/>
      <c r="B7" s="19"/>
      <c r="C7" s="325">
        <v>0</v>
      </c>
      <c r="D7" s="325"/>
      <c r="E7" s="334"/>
      <c r="F7" s="19"/>
      <c r="G7" s="133"/>
      <c r="H7" s="133"/>
      <c r="I7" s="134"/>
      <c r="J7" s="19"/>
      <c r="K7" s="130"/>
      <c r="L7" s="130"/>
      <c r="M7" s="131"/>
      <c r="N7" s="19"/>
      <c r="O7" s="281"/>
      <c r="P7" s="281"/>
      <c r="Q7" s="271"/>
      <c r="R7" s="135"/>
      <c r="S7" s="273"/>
      <c r="T7" s="130"/>
      <c r="U7" s="274"/>
    </row>
    <row r="8" spans="1:24" ht="15" x14ac:dyDescent="0.4">
      <c r="A8" s="90" t="s">
        <v>166</v>
      </c>
      <c r="B8" s="14"/>
      <c r="C8" s="325"/>
      <c r="D8" s="325"/>
      <c r="E8" s="333">
        <v>8.8999999999999996E-2</v>
      </c>
      <c r="F8" s="14"/>
      <c r="G8" s="133"/>
      <c r="H8" s="133"/>
      <c r="I8" s="215"/>
      <c r="J8" s="19"/>
      <c r="K8" s="130"/>
      <c r="L8" s="130"/>
      <c r="M8" s="387"/>
      <c r="N8" s="19"/>
      <c r="O8" s="281"/>
      <c r="P8" s="281"/>
      <c r="Q8" s="328"/>
      <c r="R8" s="129"/>
      <c r="S8" s="273"/>
      <c r="T8" s="130"/>
      <c r="U8" s="391"/>
    </row>
    <row r="9" spans="1:24" ht="15" x14ac:dyDescent="0.4">
      <c r="A9" s="86"/>
      <c r="B9" s="14"/>
      <c r="C9" s="326"/>
      <c r="D9" s="326"/>
      <c r="E9" s="98"/>
      <c r="F9" s="14"/>
      <c r="G9" s="142"/>
      <c r="H9" s="142"/>
      <c r="I9" s="134"/>
      <c r="J9" s="19"/>
      <c r="K9" s="140"/>
      <c r="L9" s="140"/>
      <c r="M9" s="132"/>
      <c r="N9" s="19"/>
      <c r="O9" s="285"/>
      <c r="P9" s="285"/>
      <c r="Q9" s="271"/>
      <c r="R9" s="129"/>
      <c r="S9" s="278"/>
      <c r="T9" s="140"/>
      <c r="U9" s="275"/>
    </row>
    <row r="10" spans="1:24" ht="15" x14ac:dyDescent="0.4">
      <c r="A10" s="36" t="s">
        <v>55</v>
      </c>
      <c r="B10" s="14"/>
      <c r="C10" s="323"/>
      <c r="D10" s="323"/>
      <c r="E10" s="324"/>
      <c r="F10" s="14"/>
      <c r="G10" s="127"/>
      <c r="H10" s="127"/>
      <c r="I10" s="134"/>
      <c r="J10" s="19"/>
      <c r="K10" s="125"/>
      <c r="L10" s="125"/>
      <c r="M10" s="131"/>
      <c r="N10" s="19"/>
      <c r="O10" s="280"/>
      <c r="P10" s="280"/>
      <c r="Q10" s="271"/>
      <c r="R10" s="129"/>
      <c r="S10" s="267"/>
      <c r="T10" s="125"/>
      <c r="U10" s="274"/>
    </row>
    <row r="11" spans="1:24" ht="15" x14ac:dyDescent="0.4">
      <c r="A11" s="103" t="s">
        <v>56</v>
      </c>
      <c r="B11" s="14"/>
      <c r="C11" s="323"/>
      <c r="D11" s="323"/>
      <c r="E11" s="324"/>
      <c r="F11" s="14"/>
      <c r="G11" s="127"/>
      <c r="H11" s="127"/>
      <c r="I11" s="134"/>
      <c r="J11" s="19"/>
      <c r="K11" s="125"/>
      <c r="L11" s="125"/>
      <c r="M11" s="131"/>
      <c r="N11" s="19"/>
      <c r="O11" s="280"/>
      <c r="P11" s="280"/>
      <c r="Q11" s="271"/>
      <c r="R11" s="129"/>
      <c r="S11" s="267"/>
      <c r="T11" s="125"/>
      <c r="U11" s="274"/>
    </row>
    <row r="12" spans="1:24" ht="4.05" customHeight="1" x14ac:dyDescent="0.4">
      <c r="A12" s="103"/>
      <c r="B12" s="14"/>
      <c r="C12" s="323"/>
      <c r="D12" s="323"/>
      <c r="E12" s="324"/>
      <c r="F12" s="14"/>
      <c r="G12" s="127"/>
      <c r="H12" s="127"/>
      <c r="I12" s="134"/>
      <c r="J12" s="19"/>
      <c r="K12" s="125"/>
      <c r="L12" s="125"/>
      <c r="M12" s="131"/>
      <c r="N12" s="19"/>
      <c r="O12" s="280"/>
      <c r="P12" s="280"/>
      <c r="Q12" s="271"/>
      <c r="R12" s="129"/>
      <c r="S12" s="267"/>
      <c r="T12" s="125"/>
      <c r="U12" s="274"/>
    </row>
    <row r="13" spans="1:24" s="39" customFormat="1" ht="15" x14ac:dyDescent="0.4">
      <c r="A13" s="90" t="s">
        <v>53</v>
      </c>
      <c r="B13" s="19"/>
      <c r="C13" s="325">
        <v>13.5</v>
      </c>
      <c r="D13" s="325">
        <f>C34</f>
        <v>13.9</v>
      </c>
      <c r="E13" s="333">
        <f t="shared" ref="E13:E15" si="0">(C13-D13)/D13</f>
        <v>-2.8776978417266213E-2</v>
      </c>
      <c r="F13" s="19"/>
      <c r="G13" s="133"/>
      <c r="H13" s="133"/>
      <c r="I13" s="389"/>
      <c r="J13" s="19"/>
      <c r="K13" s="130"/>
      <c r="L13" s="130"/>
      <c r="M13" s="387"/>
      <c r="N13" s="19"/>
      <c r="O13" s="281"/>
      <c r="P13" s="281"/>
      <c r="Q13" s="390"/>
      <c r="R13" s="135"/>
      <c r="S13" s="273"/>
      <c r="T13" s="130"/>
      <c r="U13" s="391"/>
    </row>
    <row r="14" spans="1:24" ht="15" x14ac:dyDescent="0.4">
      <c r="A14" s="90" t="s">
        <v>57</v>
      </c>
      <c r="B14" s="14"/>
      <c r="C14" s="325">
        <v>12.5</v>
      </c>
      <c r="D14" s="325">
        <f>C36</f>
        <v>12.9</v>
      </c>
      <c r="E14" s="333">
        <f t="shared" si="0"/>
        <v>-3.1007751937984523E-2</v>
      </c>
      <c r="F14" s="19"/>
      <c r="G14" s="133"/>
      <c r="H14" s="133"/>
      <c r="I14" s="389"/>
      <c r="J14" s="19"/>
      <c r="K14" s="130"/>
      <c r="L14" s="130"/>
      <c r="M14" s="387"/>
      <c r="N14" s="19"/>
      <c r="O14" s="281"/>
      <c r="P14" s="281"/>
      <c r="Q14" s="390"/>
      <c r="R14" s="135"/>
      <c r="S14" s="273"/>
      <c r="T14" s="130"/>
      <c r="U14" s="391"/>
      <c r="V14" s="39"/>
      <c r="W14" s="39"/>
      <c r="X14" s="39"/>
    </row>
    <row r="15" spans="1:24" ht="15.6" x14ac:dyDescent="0.4">
      <c r="A15" s="50" t="s">
        <v>215</v>
      </c>
      <c r="B15" s="14"/>
      <c r="C15" s="325">
        <v>7.8</v>
      </c>
      <c r="D15" s="325">
        <v>7.7</v>
      </c>
      <c r="E15" s="333">
        <f t="shared" si="0"/>
        <v>1.2987012987012941E-2</v>
      </c>
      <c r="F15" s="14"/>
      <c r="G15" s="133"/>
      <c r="H15" s="133"/>
      <c r="I15" s="389"/>
      <c r="J15" s="19"/>
      <c r="K15" s="130"/>
      <c r="L15" s="130"/>
      <c r="M15" s="387"/>
      <c r="N15" s="19"/>
      <c r="O15" s="281"/>
      <c r="P15" s="281"/>
      <c r="Q15" s="390"/>
      <c r="R15" s="129"/>
      <c r="S15" s="273"/>
      <c r="T15" s="130"/>
      <c r="U15" s="391"/>
    </row>
    <row r="16" spans="1:24" ht="4.05" customHeight="1" x14ac:dyDescent="0.4">
      <c r="A16" s="50"/>
      <c r="B16" s="14"/>
      <c r="C16" s="325"/>
      <c r="D16" s="325"/>
      <c r="E16" s="324"/>
      <c r="F16" s="14"/>
      <c r="G16" s="133"/>
      <c r="H16" s="133"/>
      <c r="I16" s="134"/>
      <c r="J16" s="19"/>
      <c r="K16" s="130"/>
      <c r="L16" s="130"/>
      <c r="M16" s="131"/>
      <c r="N16" s="19"/>
      <c r="O16" s="133"/>
      <c r="P16" s="281"/>
      <c r="Q16" s="271"/>
      <c r="R16" s="129"/>
      <c r="S16" s="130"/>
      <c r="T16" s="130"/>
      <c r="U16" s="274"/>
    </row>
    <row r="17" spans="1:21" ht="15" x14ac:dyDescent="0.4">
      <c r="A17" s="50" t="s">
        <v>161</v>
      </c>
      <c r="B17" s="14"/>
      <c r="C17" s="325"/>
      <c r="D17" s="325"/>
      <c r="E17" s="333">
        <v>-3.5999999999999997E-2</v>
      </c>
      <c r="F17" s="14"/>
      <c r="G17" s="133"/>
      <c r="H17" s="133"/>
      <c r="I17" s="215"/>
      <c r="J17" s="19"/>
      <c r="K17" s="130"/>
      <c r="L17" s="130"/>
      <c r="M17" s="387"/>
      <c r="N17" s="19"/>
      <c r="O17" s="133"/>
      <c r="P17" s="281"/>
      <c r="Q17" s="328"/>
      <c r="R17" s="129"/>
      <c r="S17" s="130"/>
      <c r="T17" s="130"/>
      <c r="U17" s="391"/>
    </row>
    <row r="18" spans="1:21" ht="15.6" x14ac:dyDescent="0.4">
      <c r="A18" s="50" t="s">
        <v>216</v>
      </c>
      <c r="B18" s="14"/>
      <c r="C18" s="325"/>
      <c r="D18" s="325"/>
      <c r="E18" s="333">
        <v>4.0000000000000001E-3</v>
      </c>
      <c r="F18" s="14"/>
      <c r="G18" s="133"/>
      <c r="H18" s="133"/>
      <c r="I18" s="215"/>
      <c r="J18" s="19"/>
      <c r="K18" s="130"/>
      <c r="L18" s="130"/>
      <c r="M18" s="387"/>
      <c r="N18" s="19"/>
      <c r="O18" s="133"/>
      <c r="P18" s="281"/>
      <c r="Q18" s="328"/>
      <c r="R18" s="129"/>
      <c r="S18" s="130"/>
      <c r="T18" s="130"/>
      <c r="U18" s="391"/>
    </row>
    <row r="19" spans="1:21" ht="15" x14ac:dyDescent="0.4">
      <c r="A19" s="43"/>
      <c r="B19" s="14"/>
      <c r="C19" s="140"/>
      <c r="D19" s="140"/>
      <c r="E19" s="126"/>
      <c r="F19" s="14"/>
      <c r="G19" s="140"/>
      <c r="H19" s="140"/>
      <c r="I19" s="132"/>
      <c r="J19" s="19"/>
      <c r="K19" s="140"/>
      <c r="L19" s="140"/>
      <c r="M19" s="131"/>
      <c r="N19" s="19"/>
      <c r="O19" s="140"/>
      <c r="P19" s="140"/>
      <c r="Q19" s="132"/>
      <c r="R19" s="129"/>
      <c r="S19" s="140"/>
      <c r="T19" s="140"/>
      <c r="U19" s="126"/>
    </row>
    <row r="20" spans="1:21" ht="27.75" customHeight="1" x14ac:dyDescent="0.25">
      <c r="A20" s="416" t="s">
        <v>233</v>
      </c>
      <c r="B20" s="416"/>
      <c r="C20" s="416"/>
      <c r="D20" s="416"/>
      <c r="E20" s="416"/>
      <c r="F20" s="416"/>
      <c r="G20" s="416"/>
      <c r="H20" s="416"/>
      <c r="I20" s="416"/>
      <c r="J20" s="416"/>
      <c r="K20" s="416"/>
      <c r="L20" s="416"/>
      <c r="M20" s="416"/>
      <c r="N20" s="416"/>
      <c r="O20" s="416"/>
      <c r="P20" s="416"/>
      <c r="Q20" s="416"/>
      <c r="R20" s="416"/>
      <c r="S20" s="416"/>
      <c r="T20" s="416"/>
      <c r="U20" s="416"/>
    </row>
    <row r="21" spans="1:21" ht="16.2" thickBot="1" x14ac:dyDescent="0.3">
      <c r="A21" s="307"/>
      <c r="B21" s="307"/>
      <c r="C21" s="307"/>
      <c r="D21" s="307"/>
      <c r="E21" s="307"/>
      <c r="F21" s="307"/>
      <c r="G21" s="307"/>
      <c r="H21" s="307"/>
      <c r="I21" s="307"/>
      <c r="J21" s="307"/>
      <c r="K21" s="307"/>
      <c r="L21" s="307"/>
      <c r="M21" s="307"/>
      <c r="N21" s="307"/>
      <c r="O21" s="307"/>
      <c r="P21" s="307"/>
      <c r="Q21" s="307"/>
      <c r="R21" s="307"/>
      <c r="S21" s="307"/>
      <c r="T21" s="307"/>
      <c r="U21" s="307"/>
    </row>
    <row r="22" spans="1:21" s="186" customFormat="1" ht="26.4" x14ac:dyDescent="0.25">
      <c r="A22" s="187"/>
      <c r="C22" s="185" t="s">
        <v>156</v>
      </c>
      <c r="D22" s="185" t="s">
        <v>156</v>
      </c>
      <c r="E22" s="201" t="s">
        <v>164</v>
      </c>
      <c r="G22" s="375" t="s">
        <v>157</v>
      </c>
      <c r="H22" s="375" t="s">
        <v>157</v>
      </c>
      <c r="I22" s="377" t="s">
        <v>164</v>
      </c>
      <c r="K22" s="185" t="s">
        <v>158</v>
      </c>
      <c r="L22" s="185" t="s">
        <v>158</v>
      </c>
      <c r="M22" s="201" t="s">
        <v>164</v>
      </c>
      <c r="O22" s="375" t="s">
        <v>159</v>
      </c>
      <c r="P22" s="375" t="s">
        <v>159</v>
      </c>
      <c r="Q22" s="377" t="s">
        <v>164</v>
      </c>
      <c r="S22" s="185" t="str">
        <f>'Segment Info'!I1</f>
        <v>Fiscal 
Year</v>
      </c>
      <c r="T22" s="185" t="str">
        <f>S22</f>
        <v>Fiscal 
Year</v>
      </c>
      <c r="U22" s="201" t="s">
        <v>164</v>
      </c>
    </row>
    <row r="23" spans="1:21" s="200" customFormat="1" ht="15.6" thickBot="1" x14ac:dyDescent="0.3">
      <c r="A23" s="188" t="s">
        <v>204</v>
      </c>
      <c r="B23" s="198"/>
      <c r="C23" s="190">
        <v>2018</v>
      </c>
      <c r="D23" s="190">
        <v>2017</v>
      </c>
      <c r="E23" s="190" t="s">
        <v>163</v>
      </c>
      <c r="F23" s="199"/>
      <c r="G23" s="374">
        <f>C23</f>
        <v>2018</v>
      </c>
      <c r="H23" s="374">
        <f>D23</f>
        <v>2017</v>
      </c>
      <c r="I23" s="374" t="s">
        <v>163</v>
      </c>
      <c r="J23" s="199"/>
      <c r="K23" s="190">
        <f>C23</f>
        <v>2018</v>
      </c>
      <c r="L23" s="190">
        <f>D23</f>
        <v>2017</v>
      </c>
      <c r="M23" s="190" t="s">
        <v>163</v>
      </c>
      <c r="N23" s="199"/>
      <c r="O23" s="374">
        <f>C23</f>
        <v>2018</v>
      </c>
      <c r="P23" s="374">
        <f>L23</f>
        <v>2017</v>
      </c>
      <c r="Q23" s="374" t="s">
        <v>163</v>
      </c>
      <c r="S23" s="190">
        <f>C23</f>
        <v>2018</v>
      </c>
      <c r="T23" s="190">
        <f>D23</f>
        <v>2017</v>
      </c>
      <c r="U23" s="190" t="s">
        <v>163</v>
      </c>
    </row>
    <row r="24" spans="1:21" ht="15" x14ac:dyDescent="0.4">
      <c r="A24" s="36" t="s">
        <v>51</v>
      </c>
      <c r="B24" s="14"/>
      <c r="C24" s="125"/>
      <c r="D24" s="125"/>
      <c r="E24" s="126"/>
      <c r="F24" s="14"/>
      <c r="G24" s="127"/>
      <c r="H24" s="127"/>
      <c r="I24" s="128"/>
      <c r="J24" s="14"/>
      <c r="K24" s="125"/>
      <c r="L24" s="125"/>
      <c r="M24" s="126"/>
      <c r="N24" s="14"/>
      <c r="O24" s="280"/>
      <c r="P24" s="127"/>
      <c r="Q24" s="128"/>
      <c r="R24" s="129"/>
      <c r="S24" s="267"/>
      <c r="T24" s="125"/>
      <c r="U24" s="268"/>
    </row>
    <row r="25" spans="1:21" ht="15" x14ac:dyDescent="0.4">
      <c r="A25" s="103" t="s">
        <v>52</v>
      </c>
      <c r="B25" s="14"/>
      <c r="C25" s="125"/>
      <c r="D25" s="125"/>
      <c r="E25" s="126"/>
      <c r="F25" s="14"/>
      <c r="G25" s="127"/>
      <c r="H25" s="127"/>
      <c r="I25" s="128"/>
      <c r="J25" s="14"/>
      <c r="K25" s="125"/>
      <c r="L25" s="125"/>
      <c r="M25" s="126"/>
      <c r="N25" s="14"/>
      <c r="O25" s="280"/>
      <c r="P25" s="127"/>
      <c r="Q25" s="128"/>
      <c r="R25" s="129"/>
      <c r="S25" s="267"/>
      <c r="T25" s="125"/>
      <c r="U25" s="268"/>
    </row>
    <row r="26" spans="1:21" ht="4.05" customHeight="1" x14ac:dyDescent="0.4">
      <c r="A26" s="103"/>
      <c r="B26" s="14"/>
      <c r="C26" s="125"/>
      <c r="D26" s="125"/>
      <c r="E26" s="126"/>
      <c r="F26" s="14"/>
      <c r="G26" s="127"/>
      <c r="H26" s="127"/>
      <c r="I26" s="128"/>
      <c r="J26" s="14"/>
      <c r="K26" s="125"/>
      <c r="L26" s="125"/>
      <c r="M26" s="126"/>
      <c r="N26" s="14"/>
      <c r="O26" s="280"/>
      <c r="P26" s="127"/>
      <c r="Q26" s="128"/>
      <c r="R26" s="129"/>
      <c r="S26" s="267"/>
      <c r="T26" s="125"/>
      <c r="U26" s="268"/>
    </row>
    <row r="27" spans="1:21" s="39" customFormat="1" ht="15" x14ac:dyDescent="0.4">
      <c r="A27" s="90" t="s">
        <v>53</v>
      </c>
      <c r="B27" s="19"/>
      <c r="C27" s="130">
        <v>71.7</v>
      </c>
      <c r="D27" s="130">
        <f>C51</f>
        <v>67</v>
      </c>
      <c r="E27" s="166">
        <f>(C27-D27)/D27</f>
        <v>7.0149253731343328E-2</v>
      </c>
      <c r="F27" s="19"/>
      <c r="G27" s="133">
        <v>80.3</v>
      </c>
      <c r="H27" s="133">
        <v>71.900000000000006</v>
      </c>
      <c r="I27" s="107">
        <f>(G27-H27)/H27</f>
        <v>0.11682892906815008</v>
      </c>
      <c r="J27" s="19"/>
      <c r="K27" s="130">
        <v>59.6</v>
      </c>
      <c r="L27" s="130">
        <v>56.3</v>
      </c>
      <c r="M27" s="166">
        <f>(K27-L27)/L27</f>
        <v>5.8614564831261179E-2</v>
      </c>
      <c r="N27" s="19"/>
      <c r="O27" s="281">
        <v>56.4</v>
      </c>
      <c r="P27" s="281">
        <v>51.2</v>
      </c>
      <c r="Q27" s="327">
        <f>(O27-P27)/P27</f>
        <v>0.10156249999999992</v>
      </c>
      <c r="R27" s="135"/>
      <c r="S27" s="273">
        <f>SUM(C27,G27,K27,O27)</f>
        <v>268</v>
      </c>
      <c r="T27" s="130">
        <f>SUM(D27,H27,L27,P27)</f>
        <v>246.39999999999998</v>
      </c>
      <c r="U27" s="305">
        <f t="shared" ref="U27" si="1">(S27-T27)/T27</f>
        <v>8.7662337662337761E-2</v>
      </c>
    </row>
    <row r="28" spans="1:21" s="39" customFormat="1" ht="4.5" customHeight="1" x14ac:dyDescent="0.4">
      <c r="A28" s="90"/>
      <c r="B28" s="19"/>
      <c r="C28" s="130">
        <v>0</v>
      </c>
      <c r="D28" s="130"/>
      <c r="E28" s="131"/>
      <c r="F28" s="19"/>
      <c r="G28" s="133"/>
      <c r="H28" s="133">
        <v>0</v>
      </c>
      <c r="I28" s="128"/>
      <c r="J28" s="19"/>
      <c r="K28" s="130"/>
      <c r="L28" s="130"/>
      <c r="M28" s="131"/>
      <c r="N28" s="19"/>
      <c r="O28" s="281"/>
      <c r="P28" s="281"/>
      <c r="Q28" s="265"/>
      <c r="R28" s="135"/>
      <c r="S28" s="273"/>
      <c r="T28" s="130"/>
      <c r="U28" s="274"/>
    </row>
    <row r="29" spans="1:21" ht="15" x14ac:dyDescent="0.4">
      <c r="A29" s="90" t="s">
        <v>166</v>
      </c>
      <c r="B29" s="14"/>
      <c r="C29" s="130"/>
      <c r="D29" s="130"/>
      <c r="E29" s="166">
        <v>0.11600000000000001</v>
      </c>
      <c r="F29" s="14"/>
      <c r="G29" s="133"/>
      <c r="H29" s="133"/>
      <c r="I29" s="215">
        <v>8.1000000000000003E-2</v>
      </c>
      <c r="J29" s="14"/>
      <c r="K29" s="130"/>
      <c r="L29" s="130"/>
      <c r="M29" s="166">
        <v>9.0999999999999998E-2</v>
      </c>
      <c r="N29" s="14"/>
      <c r="O29" s="281"/>
      <c r="P29" s="281"/>
      <c r="Q29" s="328">
        <v>0.11</v>
      </c>
      <c r="R29" s="129"/>
      <c r="S29" s="273"/>
      <c r="T29" s="130"/>
      <c r="U29" s="305">
        <v>9.8000000000000004E-2</v>
      </c>
    </row>
    <row r="30" spans="1:21" ht="15" x14ac:dyDescent="0.4">
      <c r="A30" s="86"/>
      <c r="B30" s="14"/>
      <c r="C30" s="140"/>
      <c r="D30" s="140"/>
      <c r="E30" s="35"/>
      <c r="F30" s="14"/>
      <c r="G30" s="142"/>
      <c r="H30" s="142"/>
      <c r="I30" s="128"/>
      <c r="J30" s="14"/>
      <c r="K30" s="140"/>
      <c r="L30" s="140"/>
      <c r="M30" s="35"/>
      <c r="N30" s="14"/>
      <c r="O30" s="285"/>
      <c r="P30" s="285"/>
      <c r="Q30" s="265"/>
      <c r="R30" s="129"/>
      <c r="S30" s="278"/>
      <c r="T30" s="140"/>
      <c r="U30" s="269"/>
    </row>
    <row r="31" spans="1:21" ht="15" x14ac:dyDescent="0.4">
      <c r="A31" s="36" t="s">
        <v>55</v>
      </c>
      <c r="B31" s="14"/>
      <c r="C31" s="125"/>
      <c r="D31" s="125"/>
      <c r="E31" s="126"/>
      <c r="F31" s="14"/>
      <c r="G31" s="127"/>
      <c r="H31" s="127"/>
      <c r="I31" s="128"/>
      <c r="J31" s="14"/>
      <c r="K31" s="125"/>
      <c r="L31" s="125"/>
      <c r="M31" s="126"/>
      <c r="N31" s="14"/>
      <c r="O31" s="280"/>
      <c r="P31" s="280"/>
      <c r="Q31" s="265"/>
      <c r="R31" s="129"/>
      <c r="S31" s="267"/>
      <c r="T31" s="125"/>
      <c r="U31" s="268"/>
    </row>
    <row r="32" spans="1:21" ht="15" x14ac:dyDescent="0.4">
      <c r="A32" s="103" t="s">
        <v>56</v>
      </c>
      <c r="B32" s="14"/>
      <c r="C32" s="125"/>
      <c r="D32" s="125"/>
      <c r="E32" s="126"/>
      <c r="F32" s="14"/>
      <c r="G32" s="127"/>
      <c r="H32" s="127"/>
      <c r="I32" s="128"/>
      <c r="J32" s="14"/>
      <c r="K32" s="125"/>
      <c r="L32" s="125"/>
      <c r="M32" s="126"/>
      <c r="N32" s="14"/>
      <c r="O32" s="280"/>
      <c r="P32" s="280"/>
      <c r="Q32" s="265"/>
      <c r="R32" s="129"/>
      <c r="S32" s="267"/>
      <c r="T32" s="125"/>
      <c r="U32" s="268"/>
    </row>
    <row r="33" spans="1:24" ht="4.05" customHeight="1" x14ac:dyDescent="0.4">
      <c r="A33" s="103"/>
      <c r="B33" s="14"/>
      <c r="C33" s="125"/>
      <c r="D33" s="125"/>
      <c r="E33" s="126"/>
      <c r="F33" s="14"/>
      <c r="G33" s="127"/>
      <c r="H33" s="127"/>
      <c r="I33" s="128"/>
      <c r="J33" s="14"/>
      <c r="K33" s="125"/>
      <c r="L33" s="125"/>
      <c r="M33" s="126"/>
      <c r="N33" s="14"/>
      <c r="O33" s="280"/>
      <c r="P33" s="280"/>
      <c r="Q33" s="265"/>
      <c r="R33" s="129"/>
      <c r="S33" s="267"/>
      <c r="T33" s="125"/>
      <c r="U33" s="268"/>
    </row>
    <row r="34" spans="1:24" s="39" customFormat="1" ht="15" x14ac:dyDescent="0.4">
      <c r="A34" s="90" t="s">
        <v>53</v>
      </c>
      <c r="B34" s="19"/>
      <c r="C34" s="130">
        <v>13.9</v>
      </c>
      <c r="D34" s="130">
        <f>C59</f>
        <v>16.399999999999999</v>
      </c>
      <c r="E34" s="166">
        <f t="shared" ref="E34:E39" si="2">(C34-D34)/D34</f>
        <v>-0.15243902439024382</v>
      </c>
      <c r="F34" s="19"/>
      <c r="G34" s="133">
        <v>14.7</v>
      </c>
      <c r="H34" s="133">
        <v>18.2</v>
      </c>
      <c r="I34" s="216">
        <f t="shared" ref="I34:I39" si="3">(G34-H34)/H34</f>
        <v>-0.19230769230769232</v>
      </c>
      <c r="J34" s="19"/>
      <c r="K34" s="130">
        <v>14.8</v>
      </c>
      <c r="L34" s="130">
        <v>18.3</v>
      </c>
      <c r="M34" s="166">
        <f t="shared" ref="M34:M39" si="4">(K34-L34)/L34</f>
        <v>-0.19125683060109289</v>
      </c>
      <c r="N34" s="19"/>
      <c r="O34" s="281">
        <v>15.6</v>
      </c>
      <c r="P34" s="281">
        <v>16.3</v>
      </c>
      <c r="Q34" s="329">
        <f t="shared" ref="Q34:Q39" si="5">(O34-P34)/P34</f>
        <v>-4.2944785276073684E-2</v>
      </c>
      <c r="R34" s="135"/>
      <c r="S34" s="273">
        <f t="shared" ref="S34:S39" si="6">SUM(C34,G34,K34,O34)</f>
        <v>59.000000000000007</v>
      </c>
      <c r="T34" s="130">
        <f t="shared" ref="T34:T39" si="7">SUM(D34,H34,L34,P34)</f>
        <v>69.199999999999989</v>
      </c>
      <c r="U34" s="305">
        <f t="shared" ref="U34:U39" si="8">(S34-T34)/T34</f>
        <v>-0.1473988439306356</v>
      </c>
    </row>
    <row r="35" spans="1:24" s="39" customFormat="1" ht="15" x14ac:dyDescent="0.4">
      <c r="A35" s="90" t="s">
        <v>124</v>
      </c>
      <c r="B35" s="19"/>
      <c r="C35" s="130">
        <v>13.7</v>
      </c>
      <c r="D35" s="130">
        <v>13.6</v>
      </c>
      <c r="E35" s="166">
        <f t="shared" si="2"/>
        <v>7.3529411764705621E-3</v>
      </c>
      <c r="F35" s="19"/>
      <c r="G35" s="133">
        <v>14.6</v>
      </c>
      <c r="H35" s="133">
        <v>14.8</v>
      </c>
      <c r="I35" s="216">
        <f t="shared" si="3"/>
        <v>-1.3513513513513585E-2</v>
      </c>
      <c r="J35" s="19"/>
      <c r="K35" s="130">
        <v>14.7</v>
      </c>
      <c r="L35" s="130">
        <v>15.2</v>
      </c>
      <c r="M35" s="166">
        <f t="shared" si="4"/>
        <v>-3.2894736842105261E-2</v>
      </c>
      <c r="N35" s="19"/>
      <c r="O35" s="281">
        <v>15.6</v>
      </c>
      <c r="P35" s="281">
        <v>15.7</v>
      </c>
      <c r="Q35" s="329">
        <f t="shared" si="5"/>
        <v>-6.3694267515923345E-3</v>
      </c>
      <c r="R35" s="135"/>
      <c r="S35" s="273">
        <f t="shared" si="6"/>
        <v>58.6</v>
      </c>
      <c r="T35" s="130">
        <f t="shared" si="7"/>
        <v>59.3</v>
      </c>
      <c r="U35" s="305">
        <f t="shared" si="8"/>
        <v>-1.1804384485666033E-2</v>
      </c>
    </row>
    <row r="36" spans="1:24" ht="15" x14ac:dyDescent="0.4">
      <c r="A36" s="90" t="s">
        <v>57</v>
      </c>
      <c r="B36" s="14"/>
      <c r="C36" s="130">
        <v>12.9</v>
      </c>
      <c r="D36" s="130">
        <v>12.4</v>
      </c>
      <c r="E36" s="166">
        <f t="shared" si="2"/>
        <v>4.0322580645161289E-2</v>
      </c>
      <c r="F36" s="19"/>
      <c r="G36" s="133">
        <v>13.6</v>
      </c>
      <c r="H36" s="133">
        <v>14.2</v>
      </c>
      <c r="I36" s="216">
        <f t="shared" si="3"/>
        <v>-4.2253521126760542E-2</v>
      </c>
      <c r="J36" s="19"/>
      <c r="K36" s="130">
        <v>13.6</v>
      </c>
      <c r="L36" s="130">
        <v>14</v>
      </c>
      <c r="M36" s="166">
        <f t="shared" si="4"/>
        <v>-2.8571428571428598E-2</v>
      </c>
      <c r="N36" s="19"/>
      <c r="O36" s="281">
        <v>14.6</v>
      </c>
      <c r="P36" s="281">
        <v>14.4</v>
      </c>
      <c r="Q36" s="329">
        <f t="shared" si="5"/>
        <v>1.388888888888884E-2</v>
      </c>
      <c r="R36" s="135"/>
      <c r="S36" s="273">
        <f t="shared" si="6"/>
        <v>54.7</v>
      </c>
      <c r="T36" s="130">
        <f t="shared" si="7"/>
        <v>55</v>
      </c>
      <c r="U36" s="305">
        <f t="shared" si="8"/>
        <v>-5.4545454545454029E-3</v>
      </c>
      <c r="V36" s="39"/>
      <c r="W36" s="39"/>
      <c r="X36" s="39"/>
    </row>
    <row r="37" spans="1:24" ht="15" x14ac:dyDescent="0.4">
      <c r="A37" s="50" t="s">
        <v>125</v>
      </c>
      <c r="B37" s="14"/>
      <c r="C37" s="130">
        <v>12.8</v>
      </c>
      <c r="D37" s="130">
        <v>12.4</v>
      </c>
      <c r="E37" s="166">
        <f t="shared" si="2"/>
        <v>3.2258064516129059E-2</v>
      </c>
      <c r="F37" s="19"/>
      <c r="G37" s="133">
        <v>13.5</v>
      </c>
      <c r="H37" s="133">
        <v>14.2</v>
      </c>
      <c r="I37" s="216">
        <f t="shared" si="3"/>
        <v>-4.9295774647887279E-2</v>
      </c>
      <c r="J37" s="19"/>
      <c r="K37" s="130">
        <v>13.5</v>
      </c>
      <c r="L37" s="130">
        <v>14</v>
      </c>
      <c r="M37" s="166">
        <f t="shared" si="4"/>
        <v>-3.5714285714285712E-2</v>
      </c>
      <c r="N37" s="19"/>
      <c r="O37" s="281">
        <v>14.6</v>
      </c>
      <c r="P37" s="281">
        <v>14.4</v>
      </c>
      <c r="Q37" s="329">
        <f t="shared" si="5"/>
        <v>1.388888888888884E-2</v>
      </c>
      <c r="R37" s="135"/>
      <c r="S37" s="273">
        <f t="shared" si="6"/>
        <v>54.4</v>
      </c>
      <c r="T37" s="130">
        <f t="shared" si="7"/>
        <v>55</v>
      </c>
      <c r="U37" s="305">
        <f t="shared" si="8"/>
        <v>-1.0909090909090934E-2</v>
      </c>
      <c r="V37" s="39"/>
      <c r="W37" s="39"/>
      <c r="X37" s="39"/>
    </row>
    <row r="38" spans="1:24" ht="15.6" x14ac:dyDescent="0.4">
      <c r="A38" s="50" t="s">
        <v>246</v>
      </c>
      <c r="B38" s="14"/>
      <c r="C38" s="130">
        <v>7.8</v>
      </c>
      <c r="D38" s="130">
        <f>C63</f>
        <v>7.1</v>
      </c>
      <c r="E38" s="166">
        <f t="shared" si="2"/>
        <v>9.8591549295774683E-2</v>
      </c>
      <c r="F38" s="14"/>
      <c r="G38" s="133">
        <v>8.4</v>
      </c>
      <c r="H38" s="133">
        <v>8.1999999999999993</v>
      </c>
      <c r="I38" s="216">
        <f t="shared" si="3"/>
        <v>2.4390243902439157E-2</v>
      </c>
      <c r="J38" s="14"/>
      <c r="K38" s="130">
        <v>8.5</v>
      </c>
      <c r="L38" s="130">
        <v>8.1</v>
      </c>
      <c r="M38" s="166">
        <f t="shared" si="4"/>
        <v>4.9382716049382762E-2</v>
      </c>
      <c r="N38" s="14"/>
      <c r="O38" s="281">
        <v>8.9</v>
      </c>
      <c r="P38" s="281">
        <v>8.4</v>
      </c>
      <c r="Q38" s="329">
        <f t="shared" si="5"/>
        <v>5.9523809523809521E-2</v>
      </c>
      <c r="R38" s="129"/>
      <c r="S38" s="273">
        <f t="shared" si="6"/>
        <v>33.6</v>
      </c>
      <c r="T38" s="130">
        <f t="shared" si="7"/>
        <v>31.799999999999997</v>
      </c>
      <c r="U38" s="305">
        <f t="shared" si="8"/>
        <v>5.66037735849058E-2</v>
      </c>
    </row>
    <row r="39" spans="1:24" ht="15.6" x14ac:dyDescent="0.4">
      <c r="A39" s="50" t="s">
        <v>247</v>
      </c>
      <c r="B39" s="14"/>
      <c r="C39" s="130">
        <v>7.7</v>
      </c>
      <c r="D39" s="130">
        <v>7.1</v>
      </c>
      <c r="E39" s="166">
        <f t="shared" si="2"/>
        <v>8.4507042253521208E-2</v>
      </c>
      <c r="F39" s="14"/>
      <c r="G39" s="133">
        <v>8.3000000000000007</v>
      </c>
      <c r="H39" s="133">
        <v>8.1999999999999993</v>
      </c>
      <c r="I39" s="216">
        <f t="shared" si="3"/>
        <v>1.2195121951219686E-2</v>
      </c>
      <c r="J39" s="14"/>
      <c r="K39" s="130">
        <v>8.5</v>
      </c>
      <c r="L39" s="130">
        <v>8.1</v>
      </c>
      <c r="M39" s="166">
        <f t="shared" si="4"/>
        <v>4.9382716049382762E-2</v>
      </c>
      <c r="N39" s="14"/>
      <c r="O39" s="281">
        <v>8.9</v>
      </c>
      <c r="P39" s="281">
        <v>8.4</v>
      </c>
      <c r="Q39" s="329">
        <f t="shared" si="5"/>
        <v>5.9523809523809521E-2</v>
      </c>
      <c r="R39" s="129"/>
      <c r="S39" s="273">
        <f t="shared" si="6"/>
        <v>33.4</v>
      </c>
      <c r="T39" s="130">
        <f t="shared" si="7"/>
        <v>31.799999999999997</v>
      </c>
      <c r="U39" s="305">
        <f t="shared" si="8"/>
        <v>5.0314465408805083E-2</v>
      </c>
    </row>
    <row r="40" spans="1:24" ht="4.05" customHeight="1" x14ac:dyDescent="0.4">
      <c r="A40" s="50"/>
      <c r="B40" s="14"/>
      <c r="C40" s="130"/>
      <c r="D40" s="130"/>
      <c r="E40" s="126"/>
      <c r="F40" s="14"/>
      <c r="G40" s="133"/>
      <c r="H40" s="133"/>
      <c r="I40" s="128"/>
      <c r="J40" s="14"/>
      <c r="K40" s="130"/>
      <c r="L40" s="130"/>
      <c r="M40" s="126"/>
      <c r="N40" s="14"/>
      <c r="O40" s="133"/>
      <c r="P40" s="281"/>
      <c r="Q40" s="265"/>
      <c r="R40" s="129"/>
      <c r="S40" s="130"/>
      <c r="T40" s="130"/>
      <c r="U40" s="268"/>
    </row>
    <row r="41" spans="1:24" ht="15" x14ac:dyDescent="0.4">
      <c r="A41" s="50" t="s">
        <v>161</v>
      </c>
      <c r="B41" s="14"/>
      <c r="C41" s="130"/>
      <c r="D41" s="130"/>
      <c r="E41" s="166">
        <v>-1.0999999999999999E-2</v>
      </c>
      <c r="F41" s="14"/>
      <c r="G41" s="133"/>
      <c r="H41" s="133"/>
      <c r="I41" s="215">
        <v>0.05</v>
      </c>
      <c r="J41" s="14"/>
      <c r="K41" s="130"/>
      <c r="L41" s="130"/>
      <c r="M41" s="166">
        <v>-2.5000000000000001E-2</v>
      </c>
      <c r="N41" s="14"/>
      <c r="O41" s="133"/>
      <c r="P41" s="281"/>
      <c r="Q41" s="328">
        <v>2.1000000000000001E-2</v>
      </c>
      <c r="R41" s="129"/>
      <c r="S41" s="130"/>
      <c r="T41" s="130"/>
      <c r="U41" s="305">
        <v>8.9999999999999993E-3</v>
      </c>
    </row>
    <row r="42" spans="1:24" ht="15.6" x14ac:dyDescent="0.4">
      <c r="A42" s="50" t="s">
        <v>248</v>
      </c>
      <c r="B42" s="14"/>
      <c r="C42" s="130"/>
      <c r="D42" s="130"/>
      <c r="E42" s="166">
        <v>3.5999999999999997E-2</v>
      </c>
      <c r="F42" s="14"/>
      <c r="G42" s="133"/>
      <c r="H42" s="133"/>
      <c r="I42" s="215">
        <v>0.123</v>
      </c>
      <c r="J42" s="14"/>
      <c r="K42" s="130"/>
      <c r="L42" s="130"/>
      <c r="M42" s="166">
        <v>2.5999999999999999E-2</v>
      </c>
      <c r="N42" s="14"/>
      <c r="O42" s="133"/>
      <c r="P42" s="281"/>
      <c r="Q42" s="328">
        <v>7.0999999999999994E-2</v>
      </c>
      <c r="R42" s="129"/>
      <c r="S42" s="130"/>
      <c r="T42" s="130"/>
      <c r="U42" s="305">
        <v>6.6000000000000003E-2</v>
      </c>
    </row>
    <row r="43" spans="1:24" ht="15" x14ac:dyDescent="0.4">
      <c r="A43" s="43"/>
      <c r="B43" s="14"/>
      <c r="C43" s="140"/>
      <c r="D43" s="140"/>
      <c r="E43" s="126"/>
      <c r="F43" s="14"/>
      <c r="G43" s="140"/>
      <c r="H43" s="140"/>
      <c r="I43" s="35"/>
      <c r="J43" s="14"/>
      <c r="K43" s="140"/>
      <c r="L43" s="140"/>
      <c r="M43" s="126"/>
      <c r="N43" s="14"/>
      <c r="O43" s="140"/>
      <c r="P43" s="140"/>
      <c r="Q43" s="35"/>
      <c r="R43" s="129"/>
      <c r="S43" s="140"/>
      <c r="T43" s="140"/>
      <c r="U43" s="126"/>
    </row>
    <row r="44" spans="1:24" ht="27.75" customHeight="1" x14ac:dyDescent="0.25">
      <c r="A44" s="417" t="s">
        <v>244</v>
      </c>
      <c r="B44" s="417"/>
      <c r="C44" s="417"/>
      <c r="D44" s="417"/>
      <c r="E44" s="417"/>
      <c r="F44" s="417"/>
      <c r="G44" s="417"/>
      <c r="H44" s="417"/>
      <c r="I44" s="417"/>
      <c r="J44" s="417"/>
      <c r="K44" s="417"/>
      <c r="L44" s="417"/>
      <c r="M44" s="417"/>
      <c r="N44" s="417"/>
      <c r="O44" s="417"/>
      <c r="P44" s="417"/>
      <c r="Q44" s="417"/>
      <c r="R44" s="417"/>
      <c r="S44" s="417"/>
      <c r="T44" s="417"/>
      <c r="U44" s="417"/>
    </row>
    <row r="45" spans="1:24" ht="13.8" thickBot="1" x14ac:dyDescent="0.3">
      <c r="A45" s="109"/>
      <c r="B45" s="109"/>
      <c r="C45" s="109"/>
      <c r="D45" s="109"/>
      <c r="E45" s="109"/>
      <c r="F45" s="109"/>
      <c r="G45" s="109"/>
      <c r="H45" s="109"/>
      <c r="I45" s="109"/>
      <c r="J45" s="109"/>
      <c r="K45" s="109"/>
      <c r="L45" s="109"/>
      <c r="M45" s="109"/>
      <c r="N45" s="109"/>
      <c r="O45" s="109"/>
      <c r="P45" s="109"/>
      <c r="Q45" s="109"/>
      <c r="R45" s="109"/>
      <c r="S45" s="109"/>
      <c r="T45" s="109"/>
      <c r="U45" s="109"/>
    </row>
    <row r="46" spans="1:24" s="186" customFormat="1" ht="26.4" x14ac:dyDescent="0.25">
      <c r="A46" s="187"/>
      <c r="C46" s="185" t="s">
        <v>156</v>
      </c>
      <c r="D46" s="185" t="s">
        <v>156</v>
      </c>
      <c r="E46" s="201" t="s">
        <v>164</v>
      </c>
      <c r="G46" s="375" t="s">
        <v>157</v>
      </c>
      <c r="H46" s="375" t="s">
        <v>157</v>
      </c>
      <c r="I46" s="377" t="s">
        <v>164</v>
      </c>
      <c r="K46" s="185" t="s">
        <v>158</v>
      </c>
      <c r="L46" s="185" t="s">
        <v>158</v>
      </c>
      <c r="M46" s="201" t="s">
        <v>164</v>
      </c>
      <c r="O46" s="375" t="s">
        <v>159</v>
      </c>
      <c r="P46" s="375" t="s">
        <v>159</v>
      </c>
      <c r="Q46" s="377" t="s">
        <v>164</v>
      </c>
      <c r="S46" s="185" t="s">
        <v>155</v>
      </c>
      <c r="T46" s="185" t="s">
        <v>155</v>
      </c>
      <c r="U46" s="201" t="s">
        <v>164</v>
      </c>
    </row>
    <row r="47" spans="1:24" s="200" customFormat="1" ht="15.6" thickBot="1" x14ac:dyDescent="0.3">
      <c r="A47" s="188" t="s">
        <v>154</v>
      </c>
      <c r="B47" s="198"/>
      <c r="C47" s="190">
        <v>2017</v>
      </c>
      <c r="D47" s="190">
        <v>2016</v>
      </c>
      <c r="E47" s="190" t="s">
        <v>163</v>
      </c>
      <c r="F47" s="199"/>
      <c r="G47" s="374">
        <f>C47</f>
        <v>2017</v>
      </c>
      <c r="H47" s="374">
        <f>D47</f>
        <v>2016</v>
      </c>
      <c r="I47" s="374" t="s">
        <v>163</v>
      </c>
      <c r="J47" s="199"/>
      <c r="K47" s="190">
        <f>C47</f>
        <v>2017</v>
      </c>
      <c r="L47" s="190">
        <f>D47</f>
        <v>2016</v>
      </c>
      <c r="M47" s="190" t="s">
        <v>163</v>
      </c>
      <c r="N47" s="199"/>
      <c r="O47" s="374">
        <f>C47</f>
        <v>2017</v>
      </c>
      <c r="P47" s="374">
        <f>L47</f>
        <v>2016</v>
      </c>
      <c r="Q47" s="374" t="s">
        <v>163</v>
      </c>
      <c r="S47" s="190">
        <f>C47</f>
        <v>2017</v>
      </c>
      <c r="T47" s="190">
        <f>D47</f>
        <v>2016</v>
      </c>
      <c r="U47" s="190" t="s">
        <v>163</v>
      </c>
    </row>
    <row r="48" spans="1:24" ht="15" x14ac:dyDescent="0.4">
      <c r="A48" s="36" t="s">
        <v>51</v>
      </c>
      <c r="B48" s="14"/>
      <c r="C48" s="125"/>
      <c r="D48" s="125"/>
      <c r="E48" s="126"/>
      <c r="F48" s="14"/>
      <c r="G48" s="127"/>
      <c r="H48" s="127"/>
      <c r="I48" s="128"/>
      <c r="J48" s="14"/>
      <c r="K48" s="125"/>
      <c r="L48" s="125"/>
      <c r="M48" s="126"/>
      <c r="N48" s="14"/>
      <c r="O48" s="127"/>
      <c r="P48" s="127"/>
      <c r="Q48" s="128"/>
      <c r="R48" s="129"/>
      <c r="S48" s="125"/>
      <c r="T48" s="125"/>
      <c r="U48" s="126"/>
    </row>
    <row r="49" spans="1:24" ht="15" x14ac:dyDescent="0.4">
      <c r="A49" s="103" t="s">
        <v>52</v>
      </c>
      <c r="B49" s="14"/>
      <c r="C49" s="125"/>
      <c r="D49" s="125"/>
      <c r="E49" s="126"/>
      <c r="F49" s="14"/>
      <c r="G49" s="127"/>
      <c r="H49" s="127"/>
      <c r="I49" s="128"/>
      <c r="J49" s="14"/>
      <c r="K49" s="125"/>
      <c r="L49" s="125"/>
      <c r="M49" s="126"/>
      <c r="N49" s="14"/>
      <c r="O49" s="127"/>
      <c r="P49" s="127"/>
      <c r="Q49" s="128"/>
      <c r="R49" s="129"/>
      <c r="S49" s="125"/>
      <c r="T49" s="125"/>
      <c r="U49" s="126"/>
    </row>
    <row r="50" spans="1:24" ht="4.05" customHeight="1" x14ac:dyDescent="0.4">
      <c r="A50" s="103"/>
      <c r="B50" s="14"/>
      <c r="C50" s="125"/>
      <c r="D50" s="125"/>
      <c r="E50" s="126"/>
      <c r="F50" s="14"/>
      <c r="G50" s="127"/>
      <c r="H50" s="127"/>
      <c r="I50" s="128"/>
      <c r="J50" s="14"/>
      <c r="K50" s="125"/>
      <c r="L50" s="125"/>
      <c r="M50" s="126"/>
      <c r="N50" s="14"/>
      <c r="O50" s="127"/>
      <c r="P50" s="127"/>
      <c r="Q50" s="128"/>
      <c r="R50" s="129"/>
      <c r="S50" s="125"/>
      <c r="T50" s="125"/>
      <c r="U50" s="126"/>
    </row>
    <row r="51" spans="1:24" s="39" customFormat="1" ht="15" x14ac:dyDescent="0.4">
      <c r="A51" s="90" t="s">
        <v>53</v>
      </c>
      <c r="B51" s="19"/>
      <c r="C51" s="130">
        <v>67</v>
      </c>
      <c r="D51" s="130">
        <v>58.6</v>
      </c>
      <c r="E51" s="166">
        <f>(C51-D51)/D51</f>
        <v>0.14334470989761089</v>
      </c>
      <c r="F51" s="19"/>
      <c r="G51" s="133">
        <v>71.900000000000006</v>
      </c>
      <c r="H51" s="133">
        <v>62.2</v>
      </c>
      <c r="I51" s="107">
        <f>(G51-H51)/H51</f>
        <v>0.15594855305466243</v>
      </c>
      <c r="J51" s="19"/>
      <c r="K51" s="130">
        <v>56.3</v>
      </c>
      <c r="L51" s="130">
        <v>50.2</v>
      </c>
      <c r="M51" s="166">
        <f t="shared" ref="M51:M52" si="9">(K51-L51)/L51</f>
        <v>0.12151394422310745</v>
      </c>
      <c r="N51" s="19"/>
      <c r="O51" s="133">
        <v>51.2</v>
      </c>
      <c r="P51" s="133">
        <v>47</v>
      </c>
      <c r="Q51" s="107">
        <f t="shared" ref="Q51:Q52" si="10">(O51-P51)/P51</f>
        <v>8.9361702127659634E-2</v>
      </c>
      <c r="R51" s="135"/>
      <c r="S51" s="130">
        <f>SUM(C51,G51,K51,O51)</f>
        <v>246.39999999999998</v>
      </c>
      <c r="T51" s="130">
        <f>SUM(D51,H51,L51,P51)</f>
        <v>218</v>
      </c>
      <c r="U51" s="166">
        <f t="shared" ref="U51:U52" si="11">(S51-T51)/T51</f>
        <v>0.13027522935779806</v>
      </c>
    </row>
    <row r="52" spans="1:24" s="39" customFormat="1" ht="15" x14ac:dyDescent="0.4">
      <c r="A52" s="90" t="s">
        <v>124</v>
      </c>
      <c r="B52" s="19"/>
      <c r="C52" s="130">
        <v>65.599999999999994</v>
      </c>
      <c r="D52" s="130">
        <f>D51</f>
        <v>58.6</v>
      </c>
      <c r="E52" s="166">
        <f>(C52-D52)/D52</f>
        <v>0.11945392491467564</v>
      </c>
      <c r="F52" s="19"/>
      <c r="G52" s="133">
        <v>70.3</v>
      </c>
      <c r="H52" s="133">
        <f>H51</f>
        <v>62.2</v>
      </c>
      <c r="I52" s="107">
        <f>(G52-H52)/H52</f>
        <v>0.13022508038585198</v>
      </c>
      <c r="J52" s="19"/>
      <c r="K52" s="130">
        <v>55.3</v>
      </c>
      <c r="L52" s="130">
        <f>L51</f>
        <v>50.2</v>
      </c>
      <c r="M52" s="166">
        <f t="shared" si="9"/>
        <v>0.10159362549800785</v>
      </c>
      <c r="N52" s="19"/>
      <c r="O52" s="133">
        <v>51.1</v>
      </c>
      <c r="P52" s="133">
        <v>47</v>
      </c>
      <c r="Q52" s="107">
        <f t="shared" si="10"/>
        <v>8.7234042553191518E-2</v>
      </c>
      <c r="R52" s="135"/>
      <c r="S52" s="130">
        <f>SUM(C52,G52,K52,O52)</f>
        <v>242.29999999999998</v>
      </c>
      <c r="T52" s="130">
        <f>SUM(D52,H52,L52,P52)</f>
        <v>218</v>
      </c>
      <c r="U52" s="166">
        <f t="shared" si="11"/>
        <v>0.1114678899082568</v>
      </c>
    </row>
    <row r="53" spans="1:24" s="39" customFormat="1" ht="4.05" customHeight="1" x14ac:dyDescent="0.4">
      <c r="A53" s="90"/>
      <c r="B53" s="19"/>
      <c r="C53" s="130"/>
      <c r="D53" s="130"/>
      <c r="E53" s="131"/>
      <c r="F53" s="19"/>
      <c r="G53" s="133"/>
      <c r="H53" s="133"/>
      <c r="I53" s="128"/>
      <c r="J53" s="19"/>
      <c r="K53" s="130"/>
      <c r="L53" s="130"/>
      <c r="M53" s="131"/>
      <c r="N53" s="19"/>
      <c r="O53" s="133"/>
      <c r="P53" s="133"/>
      <c r="Q53" s="128"/>
      <c r="R53" s="135"/>
      <c r="S53" s="130"/>
      <c r="T53" s="130"/>
      <c r="U53" s="131"/>
    </row>
    <row r="54" spans="1:24" ht="15" x14ac:dyDescent="0.4">
      <c r="A54" s="90" t="s">
        <v>166</v>
      </c>
      <c r="B54" s="14"/>
      <c r="C54" s="130"/>
      <c r="D54" s="130"/>
      <c r="E54" s="166">
        <v>9.7000000000000003E-2</v>
      </c>
      <c r="F54" s="14"/>
      <c r="G54" s="133"/>
      <c r="H54" s="133"/>
      <c r="I54" s="107">
        <v>0.13900000000000001</v>
      </c>
      <c r="J54" s="14"/>
      <c r="K54" s="130"/>
      <c r="L54" s="130"/>
      <c r="M54" s="166">
        <v>0.107</v>
      </c>
      <c r="N54" s="14"/>
      <c r="O54" s="133"/>
      <c r="P54" s="133"/>
      <c r="Q54" s="107">
        <v>6.2E-2</v>
      </c>
      <c r="R54" s="129"/>
      <c r="S54" s="130"/>
      <c r="T54" s="130"/>
      <c r="U54" s="166">
        <v>0.104</v>
      </c>
    </row>
    <row r="55" spans="1:24" ht="15" x14ac:dyDescent="0.4">
      <c r="A55" s="86"/>
      <c r="B55" s="14"/>
      <c r="C55" s="140"/>
      <c r="D55" s="140"/>
      <c r="E55" s="35"/>
      <c r="F55" s="14"/>
      <c r="G55" s="142"/>
      <c r="H55" s="142"/>
      <c r="I55" s="128"/>
      <c r="J55" s="14"/>
      <c r="K55" s="140"/>
      <c r="L55" s="140"/>
      <c r="M55" s="35"/>
      <c r="N55" s="14"/>
      <c r="O55" s="142"/>
      <c r="P55" s="142"/>
      <c r="Q55" s="128"/>
      <c r="R55" s="129"/>
      <c r="S55" s="140"/>
      <c r="T55" s="140"/>
      <c r="U55" s="35"/>
    </row>
    <row r="56" spans="1:24" ht="15" x14ac:dyDescent="0.4">
      <c r="A56" s="36" t="s">
        <v>55</v>
      </c>
      <c r="B56" s="14"/>
      <c r="C56" s="125"/>
      <c r="D56" s="125"/>
      <c r="E56" s="126"/>
      <c r="F56" s="14"/>
      <c r="G56" s="127"/>
      <c r="H56" s="127"/>
      <c r="I56" s="128"/>
      <c r="J56" s="14"/>
      <c r="K56" s="125"/>
      <c r="L56" s="125"/>
      <c r="M56" s="126"/>
      <c r="N56" s="14"/>
      <c r="O56" s="127"/>
      <c r="P56" s="127"/>
      <c r="Q56" s="128"/>
      <c r="R56" s="129"/>
      <c r="S56" s="125"/>
      <c r="T56" s="125"/>
      <c r="U56" s="126"/>
    </row>
    <row r="57" spans="1:24" ht="15" x14ac:dyDescent="0.4">
      <c r="A57" s="103" t="s">
        <v>56</v>
      </c>
      <c r="B57" s="14"/>
      <c r="C57" s="125"/>
      <c r="D57" s="125"/>
      <c r="E57" s="126"/>
      <c r="F57" s="14"/>
      <c r="G57" s="127"/>
      <c r="H57" s="127"/>
      <c r="I57" s="128"/>
      <c r="J57" s="14"/>
      <c r="K57" s="125"/>
      <c r="L57" s="125"/>
      <c r="M57" s="126"/>
      <c r="N57" s="14"/>
      <c r="O57" s="127"/>
      <c r="P57" s="127"/>
      <c r="Q57" s="128"/>
      <c r="R57" s="129"/>
      <c r="S57" s="125"/>
      <c r="T57" s="125"/>
      <c r="U57" s="126"/>
    </row>
    <row r="58" spans="1:24" ht="4.05" customHeight="1" x14ac:dyDescent="0.4">
      <c r="A58" s="103"/>
      <c r="B58" s="14"/>
      <c r="C58" s="125"/>
      <c r="D58" s="125"/>
      <c r="E58" s="126"/>
      <c r="F58" s="14"/>
      <c r="G58" s="127"/>
      <c r="H58" s="127"/>
      <c r="I58" s="128"/>
      <c r="J58" s="14"/>
      <c r="K58" s="125"/>
      <c r="L58" s="125"/>
      <c r="M58" s="126"/>
      <c r="N58" s="14"/>
      <c r="O58" s="127"/>
      <c r="P58" s="127"/>
      <c r="Q58" s="128"/>
      <c r="R58" s="129"/>
      <c r="S58" s="125"/>
      <c r="T58" s="125"/>
      <c r="U58" s="126"/>
    </row>
    <row r="59" spans="1:24" s="39" customFormat="1" ht="15" x14ac:dyDescent="0.4">
      <c r="A59" s="90" t="s">
        <v>53</v>
      </c>
      <c r="B59" s="19"/>
      <c r="C59" s="130">
        <v>16.399999999999999</v>
      </c>
      <c r="D59" s="130">
        <v>15.7</v>
      </c>
      <c r="E59" s="166">
        <f t="shared" ref="E59:E64" si="12">(C59-D59)/D59</f>
        <v>4.4585987261146452E-2</v>
      </c>
      <c r="F59" s="19"/>
      <c r="G59" s="133">
        <v>18.2</v>
      </c>
      <c r="H59" s="133">
        <v>17</v>
      </c>
      <c r="I59" s="107">
        <f t="shared" ref="I59:I64" si="13">(G59-H59)/H59</f>
        <v>7.0588235294117604E-2</v>
      </c>
      <c r="J59" s="19"/>
      <c r="K59" s="130">
        <v>18.3</v>
      </c>
      <c r="L59" s="130">
        <v>18.399999999999999</v>
      </c>
      <c r="M59" s="166">
        <f t="shared" ref="M59:M64" si="14">(K59-L59)/L59</f>
        <v>-5.4347826086955367E-3</v>
      </c>
      <c r="N59" s="19"/>
      <c r="O59" s="133">
        <v>16.3</v>
      </c>
      <c r="P59" s="133">
        <v>17.100000000000001</v>
      </c>
      <c r="Q59" s="107">
        <f t="shared" ref="Q59:Q64" si="15">(O59-P59)/P59</f>
        <v>-4.6783625730994191E-2</v>
      </c>
      <c r="R59" s="135"/>
      <c r="S59" s="130">
        <f t="shared" ref="S59:S64" si="16">SUM(C59,G59,K59,O59)</f>
        <v>69.199999999999989</v>
      </c>
      <c r="T59" s="130">
        <f t="shared" ref="T59:T64" si="17">SUM(D59,H59,L59,P59)</f>
        <v>68.2</v>
      </c>
      <c r="U59" s="166">
        <f t="shared" ref="U59:U64" si="18">(S59-T59)/T59</f>
        <v>1.466275659824026E-2</v>
      </c>
    </row>
    <row r="60" spans="1:24" s="39" customFormat="1" ht="15" x14ac:dyDescent="0.4">
      <c r="A60" s="90" t="s">
        <v>124</v>
      </c>
      <c r="B60" s="19"/>
      <c r="C60" s="130">
        <v>16.100000000000001</v>
      </c>
      <c r="D60" s="130">
        <f>D59</f>
        <v>15.7</v>
      </c>
      <c r="E60" s="166">
        <f t="shared" si="12"/>
        <v>2.5477707006369563E-2</v>
      </c>
      <c r="F60" s="19"/>
      <c r="G60" s="133">
        <v>18</v>
      </c>
      <c r="H60" s="133">
        <f>H59</f>
        <v>17</v>
      </c>
      <c r="I60" s="107">
        <f t="shared" si="13"/>
        <v>5.8823529411764705E-2</v>
      </c>
      <c r="J60" s="19"/>
      <c r="K60" s="130">
        <v>18.2</v>
      </c>
      <c r="L60" s="130">
        <f>L59</f>
        <v>18.399999999999999</v>
      </c>
      <c r="M60" s="166">
        <f t="shared" si="14"/>
        <v>-1.0869565217391266E-2</v>
      </c>
      <c r="N60" s="19"/>
      <c r="O60" s="133">
        <v>16.100000000000001</v>
      </c>
      <c r="P60" s="133">
        <v>15.1</v>
      </c>
      <c r="Q60" s="107">
        <f t="shared" si="15"/>
        <v>6.6225165562914023E-2</v>
      </c>
      <c r="R60" s="135"/>
      <c r="S60" s="130">
        <f t="shared" si="16"/>
        <v>68.400000000000006</v>
      </c>
      <c r="T60" s="130">
        <f t="shared" si="17"/>
        <v>66.2</v>
      </c>
      <c r="U60" s="166">
        <f t="shared" si="18"/>
        <v>3.3232628398791583E-2</v>
      </c>
    </row>
    <row r="61" spans="1:24" ht="15" x14ac:dyDescent="0.4">
      <c r="A61" s="90" t="s">
        <v>57</v>
      </c>
      <c r="B61" s="14"/>
      <c r="C61" s="130">
        <v>12.4</v>
      </c>
      <c r="D61" s="130">
        <v>11.7</v>
      </c>
      <c r="E61" s="166">
        <f t="shared" si="12"/>
        <v>5.9829059829059922E-2</v>
      </c>
      <c r="F61" s="19"/>
      <c r="G61" s="133">
        <v>14.2</v>
      </c>
      <c r="H61" s="133">
        <v>12.8</v>
      </c>
      <c r="I61" s="107">
        <f t="shared" si="13"/>
        <v>0.10937499999999989</v>
      </c>
      <c r="J61" s="19"/>
      <c r="K61" s="130">
        <v>14</v>
      </c>
      <c r="L61" s="130">
        <v>14.1</v>
      </c>
      <c r="M61" s="166">
        <f t="shared" si="14"/>
        <v>-7.0921985815602584E-3</v>
      </c>
      <c r="N61" s="19"/>
      <c r="O61" s="133">
        <v>14.4</v>
      </c>
      <c r="P61" s="133">
        <v>13.3</v>
      </c>
      <c r="Q61" s="107">
        <f t="shared" si="15"/>
        <v>8.2706766917293201E-2</v>
      </c>
      <c r="R61" s="135"/>
      <c r="S61" s="130">
        <f t="shared" si="16"/>
        <v>55</v>
      </c>
      <c r="T61" s="130">
        <f t="shared" si="17"/>
        <v>51.900000000000006</v>
      </c>
      <c r="U61" s="166">
        <f t="shared" si="18"/>
        <v>5.9730250481695453E-2</v>
      </c>
      <c r="V61" s="39"/>
      <c r="W61" s="39"/>
      <c r="X61" s="39"/>
    </row>
    <row r="62" spans="1:24" ht="15" x14ac:dyDescent="0.4">
      <c r="A62" s="50" t="s">
        <v>125</v>
      </c>
      <c r="B62" s="14"/>
      <c r="C62" s="130">
        <v>12.1</v>
      </c>
      <c r="D62" s="130">
        <f>D61</f>
        <v>11.7</v>
      </c>
      <c r="E62" s="166">
        <f t="shared" si="12"/>
        <v>3.4188034188034219E-2</v>
      </c>
      <c r="F62" s="19"/>
      <c r="G62" s="133">
        <v>14</v>
      </c>
      <c r="H62" s="133">
        <f>H61</f>
        <v>12.8</v>
      </c>
      <c r="I62" s="107">
        <f t="shared" si="13"/>
        <v>9.3749999999999944E-2</v>
      </c>
      <c r="J62" s="19"/>
      <c r="K62" s="130">
        <v>13.9</v>
      </c>
      <c r="L62" s="130">
        <f>L61</f>
        <v>14.1</v>
      </c>
      <c r="M62" s="166">
        <f t="shared" si="14"/>
        <v>-1.4184397163120517E-2</v>
      </c>
      <c r="N62" s="19"/>
      <c r="O62" s="133">
        <v>14.2</v>
      </c>
      <c r="P62" s="133">
        <v>13.3</v>
      </c>
      <c r="Q62" s="107">
        <f t="shared" si="15"/>
        <v>6.7669172932330712E-2</v>
      </c>
      <c r="R62" s="135"/>
      <c r="S62" s="130">
        <f t="shared" si="16"/>
        <v>54.2</v>
      </c>
      <c r="T62" s="130">
        <f t="shared" si="17"/>
        <v>51.900000000000006</v>
      </c>
      <c r="U62" s="166">
        <f t="shared" si="18"/>
        <v>4.4315992292870844E-2</v>
      </c>
      <c r="V62" s="39"/>
      <c r="W62" s="39"/>
      <c r="X62" s="39"/>
    </row>
    <row r="63" spans="1:24" ht="15.6" x14ac:dyDescent="0.4">
      <c r="A63" s="50" t="s">
        <v>128</v>
      </c>
      <c r="B63" s="14"/>
      <c r="C63" s="130">
        <v>7.1</v>
      </c>
      <c r="D63" s="130">
        <v>6.3</v>
      </c>
      <c r="E63" s="166">
        <f t="shared" si="12"/>
        <v>0.12698412698412695</v>
      </c>
      <c r="F63" s="14"/>
      <c r="G63" s="133">
        <v>8.1999999999999993</v>
      </c>
      <c r="H63" s="133">
        <v>6.9</v>
      </c>
      <c r="I63" s="107">
        <f t="shared" si="13"/>
        <v>0.18840579710144911</v>
      </c>
      <c r="J63" s="14"/>
      <c r="K63" s="130">
        <v>8.1</v>
      </c>
      <c r="L63" s="130">
        <v>7.6</v>
      </c>
      <c r="M63" s="166">
        <f t="shared" si="14"/>
        <v>6.5789473684210523E-2</v>
      </c>
      <c r="N63" s="14"/>
      <c r="O63" s="133">
        <v>8.6</v>
      </c>
      <c r="P63" s="133">
        <v>7.6</v>
      </c>
      <c r="Q63" s="107">
        <f t="shared" si="15"/>
        <v>0.13157894736842105</v>
      </c>
      <c r="R63" s="129"/>
      <c r="S63" s="130">
        <f t="shared" si="16"/>
        <v>32</v>
      </c>
      <c r="T63" s="130">
        <f t="shared" si="17"/>
        <v>28.4</v>
      </c>
      <c r="U63" s="166">
        <f t="shared" si="18"/>
        <v>0.12676056338028174</v>
      </c>
    </row>
    <row r="64" spans="1:24" ht="15.6" x14ac:dyDescent="0.4">
      <c r="A64" s="50" t="s">
        <v>129</v>
      </c>
      <c r="B64" s="14"/>
      <c r="C64" s="130">
        <v>6.8</v>
      </c>
      <c r="D64" s="130">
        <f>D63</f>
        <v>6.3</v>
      </c>
      <c r="E64" s="166">
        <f t="shared" si="12"/>
        <v>7.9365079365079361E-2</v>
      </c>
      <c r="F64" s="14"/>
      <c r="G64" s="133">
        <v>8</v>
      </c>
      <c r="H64" s="133">
        <f>H63</f>
        <v>6.9</v>
      </c>
      <c r="I64" s="107">
        <f t="shared" si="13"/>
        <v>0.15942028985507239</v>
      </c>
      <c r="J64" s="14"/>
      <c r="K64" s="130">
        <v>8.1</v>
      </c>
      <c r="L64" s="130">
        <v>7.6</v>
      </c>
      <c r="M64" s="166">
        <f t="shared" si="14"/>
        <v>6.5789473684210523E-2</v>
      </c>
      <c r="N64" s="14"/>
      <c r="O64" s="133">
        <v>8.5</v>
      </c>
      <c r="P64" s="133">
        <v>7.6</v>
      </c>
      <c r="Q64" s="107">
        <f t="shared" si="15"/>
        <v>0.118421052631579</v>
      </c>
      <c r="R64" s="129"/>
      <c r="S64" s="130">
        <f t="shared" si="16"/>
        <v>31.4</v>
      </c>
      <c r="T64" s="130">
        <f t="shared" si="17"/>
        <v>28.4</v>
      </c>
      <c r="U64" s="166">
        <f t="shared" si="18"/>
        <v>0.10563380281690142</v>
      </c>
    </row>
    <row r="65" spans="1:21" ht="4.05" customHeight="1" x14ac:dyDescent="0.4">
      <c r="A65" s="50"/>
      <c r="B65" s="14"/>
      <c r="C65" s="130"/>
      <c r="D65" s="130"/>
      <c r="E65" s="126"/>
      <c r="F65" s="14"/>
      <c r="G65" s="133"/>
      <c r="H65" s="133"/>
      <c r="I65" s="128"/>
      <c r="J65" s="14"/>
      <c r="K65" s="130"/>
      <c r="L65" s="130"/>
      <c r="M65" s="126"/>
      <c r="N65" s="14"/>
      <c r="O65" s="133"/>
      <c r="P65" s="133"/>
      <c r="Q65" s="128"/>
      <c r="R65" s="129"/>
      <c r="S65" s="130"/>
      <c r="T65" s="130"/>
      <c r="U65" s="126"/>
    </row>
    <row r="66" spans="1:21" ht="15" x14ac:dyDescent="0.4">
      <c r="A66" s="50" t="s">
        <v>161</v>
      </c>
      <c r="B66" s="14"/>
      <c r="C66" s="130"/>
      <c r="D66" s="130"/>
      <c r="E66" s="166">
        <v>0.05</v>
      </c>
      <c r="F66" s="14"/>
      <c r="G66" s="133"/>
      <c r="H66" s="133"/>
      <c r="I66" s="107">
        <v>3.3000000000000002E-2</v>
      </c>
      <c r="J66" s="14"/>
      <c r="K66" s="130"/>
      <c r="L66" s="130"/>
      <c r="M66" s="166">
        <v>3.4000000000000002E-2</v>
      </c>
      <c r="N66" s="14"/>
      <c r="O66" s="133"/>
      <c r="P66" s="133"/>
      <c r="Q66" s="107">
        <v>5.0000000000000001E-3</v>
      </c>
      <c r="R66" s="129"/>
      <c r="S66" s="130"/>
      <c r="T66" s="130"/>
      <c r="U66" s="166">
        <v>2.9000000000000001E-2</v>
      </c>
    </row>
    <row r="67" spans="1:21" ht="15.6" x14ac:dyDescent="0.4">
      <c r="A67" s="50" t="s">
        <v>205</v>
      </c>
      <c r="B67" s="14"/>
      <c r="C67" s="130"/>
      <c r="D67" s="130"/>
      <c r="E67" s="166">
        <v>0.11899999999999999</v>
      </c>
      <c r="F67" s="14"/>
      <c r="G67" s="133"/>
      <c r="H67" s="133"/>
      <c r="I67" s="107">
        <v>8.6999999999999994E-2</v>
      </c>
      <c r="J67" s="14"/>
      <c r="K67" s="130"/>
      <c r="L67" s="130"/>
      <c r="M67" s="166">
        <v>8.7999999999999995E-2</v>
      </c>
      <c r="N67" s="14"/>
      <c r="O67" s="133"/>
      <c r="P67" s="133"/>
      <c r="Q67" s="107">
        <v>6.9000000000000006E-2</v>
      </c>
      <c r="R67" s="129"/>
      <c r="S67" s="130"/>
      <c r="T67" s="130"/>
      <c r="U67" s="166">
        <v>8.8999999999999996E-2</v>
      </c>
    </row>
    <row r="68" spans="1:21" ht="15" x14ac:dyDescent="0.4">
      <c r="A68" s="43"/>
      <c r="B68" s="14"/>
      <c r="C68" s="140"/>
      <c r="D68" s="140"/>
      <c r="E68" s="126"/>
      <c r="F68" s="14"/>
      <c r="G68" s="140"/>
      <c r="H68" s="140"/>
      <c r="I68" s="35"/>
      <c r="J68" s="14"/>
      <c r="K68" s="140"/>
      <c r="L68" s="140"/>
      <c r="M68" s="126"/>
      <c r="N68" s="14"/>
      <c r="O68" s="140"/>
      <c r="P68" s="140"/>
      <c r="Q68" s="35"/>
      <c r="R68" s="129"/>
      <c r="S68" s="140"/>
      <c r="T68" s="140"/>
      <c r="U68" s="126"/>
    </row>
    <row r="69" spans="1:21" ht="28.5" customHeight="1" x14ac:dyDescent="0.25">
      <c r="A69" s="417" t="s">
        <v>131</v>
      </c>
      <c r="B69" s="417"/>
      <c r="C69" s="417"/>
      <c r="D69" s="417"/>
      <c r="E69" s="417"/>
      <c r="F69" s="417"/>
      <c r="G69" s="417"/>
      <c r="H69" s="417"/>
      <c r="I69" s="417"/>
      <c r="J69" s="417"/>
      <c r="K69" s="417"/>
      <c r="L69" s="417"/>
      <c r="M69" s="417"/>
      <c r="N69" s="417"/>
      <c r="O69" s="417"/>
      <c r="P69" s="417"/>
      <c r="Q69" s="417"/>
      <c r="R69" s="417"/>
      <c r="S69" s="417"/>
      <c r="T69" s="417"/>
      <c r="U69" s="417"/>
    </row>
    <row r="70" spans="1:21" ht="13.8" thickBot="1" x14ac:dyDescent="0.3">
      <c r="A70" s="109"/>
      <c r="B70" s="109"/>
      <c r="C70" s="109"/>
      <c r="D70" s="109"/>
      <c r="E70" s="109"/>
      <c r="F70" s="109"/>
      <c r="G70" s="109"/>
      <c r="H70" s="109"/>
      <c r="I70" s="109"/>
      <c r="J70" s="109"/>
      <c r="K70" s="109"/>
      <c r="L70" s="109"/>
      <c r="M70" s="109"/>
      <c r="N70" s="109"/>
      <c r="O70" s="109"/>
      <c r="P70" s="109"/>
      <c r="Q70" s="109"/>
      <c r="R70" s="109"/>
      <c r="S70" s="109"/>
      <c r="T70" s="109"/>
      <c r="U70" s="109"/>
    </row>
    <row r="71" spans="1:21" s="186" customFormat="1" ht="26.4" x14ac:dyDescent="0.25">
      <c r="A71" s="187"/>
      <c r="C71" s="185" t="s">
        <v>156</v>
      </c>
      <c r="D71" s="185" t="s">
        <v>156</v>
      </c>
      <c r="E71" s="201" t="s">
        <v>164</v>
      </c>
      <c r="G71" s="375" t="s">
        <v>157</v>
      </c>
      <c r="H71" s="375" t="s">
        <v>157</v>
      </c>
      <c r="I71" s="377" t="s">
        <v>164</v>
      </c>
      <c r="K71" s="185" t="s">
        <v>158</v>
      </c>
      <c r="L71" s="185" t="s">
        <v>158</v>
      </c>
      <c r="M71" s="201" t="s">
        <v>164</v>
      </c>
      <c r="O71" s="375" t="s">
        <v>159</v>
      </c>
      <c r="P71" s="375" t="s">
        <v>159</v>
      </c>
      <c r="Q71" s="377" t="s">
        <v>164</v>
      </c>
      <c r="S71" s="185" t="s">
        <v>155</v>
      </c>
      <c r="T71" s="185" t="s">
        <v>155</v>
      </c>
      <c r="U71" s="201" t="s">
        <v>164</v>
      </c>
    </row>
    <row r="72" spans="1:21" s="200" customFormat="1" ht="15.6" thickBot="1" x14ac:dyDescent="0.3">
      <c r="A72" s="188" t="s">
        <v>153</v>
      </c>
      <c r="B72" s="198"/>
      <c r="C72" s="190">
        <v>2016</v>
      </c>
      <c r="D72" s="190">
        <v>2015</v>
      </c>
      <c r="E72" s="190" t="s">
        <v>163</v>
      </c>
      <c r="F72" s="199"/>
      <c r="G72" s="374">
        <f>C72</f>
        <v>2016</v>
      </c>
      <c r="H72" s="374">
        <f>D72</f>
        <v>2015</v>
      </c>
      <c r="I72" s="374" t="s">
        <v>163</v>
      </c>
      <c r="J72" s="199"/>
      <c r="K72" s="190">
        <f>C72</f>
        <v>2016</v>
      </c>
      <c r="L72" s="190">
        <f>D72</f>
        <v>2015</v>
      </c>
      <c r="M72" s="190" t="s">
        <v>163</v>
      </c>
      <c r="N72" s="199"/>
      <c r="O72" s="374">
        <f>C72</f>
        <v>2016</v>
      </c>
      <c r="P72" s="374">
        <f>L72</f>
        <v>2015</v>
      </c>
      <c r="Q72" s="374" t="s">
        <v>163</v>
      </c>
      <c r="S72" s="190">
        <f>C72</f>
        <v>2016</v>
      </c>
      <c r="T72" s="190">
        <f>D72</f>
        <v>2015</v>
      </c>
      <c r="U72" s="190" t="s">
        <v>163</v>
      </c>
    </row>
    <row r="73" spans="1:21" ht="15" x14ac:dyDescent="0.4">
      <c r="A73" s="36" t="s">
        <v>51</v>
      </c>
      <c r="B73" s="14"/>
      <c r="C73" s="125"/>
      <c r="D73" s="125"/>
      <c r="E73" s="126"/>
      <c r="F73" s="14"/>
      <c r="G73" s="127"/>
      <c r="H73" s="127"/>
      <c r="I73" s="128"/>
      <c r="J73" s="14"/>
      <c r="K73" s="125"/>
      <c r="L73" s="125"/>
      <c r="M73" s="126"/>
      <c r="N73" s="14"/>
      <c r="O73" s="127"/>
      <c r="P73" s="127"/>
      <c r="Q73" s="128"/>
      <c r="R73" s="129"/>
      <c r="S73" s="125"/>
      <c r="T73" s="125"/>
      <c r="U73" s="126"/>
    </row>
    <row r="74" spans="1:21" ht="15" x14ac:dyDescent="0.4">
      <c r="A74" s="103" t="s">
        <v>52</v>
      </c>
      <c r="B74" s="14"/>
      <c r="C74" s="125"/>
      <c r="D74" s="125"/>
      <c r="E74" s="126"/>
      <c r="F74" s="14"/>
      <c r="G74" s="127"/>
      <c r="H74" s="127"/>
      <c r="I74" s="128"/>
      <c r="J74" s="14"/>
      <c r="K74" s="125"/>
      <c r="L74" s="125"/>
      <c r="M74" s="126"/>
      <c r="N74" s="14"/>
      <c r="O74" s="127"/>
      <c r="P74" s="127"/>
      <c r="Q74" s="128"/>
      <c r="R74" s="129"/>
      <c r="S74" s="125"/>
      <c r="T74" s="125"/>
      <c r="U74" s="126"/>
    </row>
    <row r="75" spans="1:21" ht="4.05" customHeight="1" x14ac:dyDescent="0.4">
      <c r="A75" s="103"/>
      <c r="B75" s="14"/>
      <c r="C75" s="125"/>
      <c r="D75" s="125"/>
      <c r="E75" s="126"/>
      <c r="F75" s="14"/>
      <c r="G75" s="127"/>
      <c r="H75" s="127"/>
      <c r="I75" s="128"/>
      <c r="J75" s="14"/>
      <c r="K75" s="125"/>
      <c r="L75" s="125"/>
      <c r="M75" s="126"/>
      <c r="N75" s="14"/>
      <c r="O75" s="127"/>
      <c r="P75" s="127"/>
      <c r="Q75" s="128"/>
      <c r="R75" s="129"/>
      <c r="S75" s="125"/>
      <c r="T75" s="125"/>
      <c r="U75" s="126"/>
    </row>
    <row r="76" spans="1:21" s="39" customFormat="1" ht="15" x14ac:dyDescent="0.4">
      <c r="A76" s="90" t="s">
        <v>53</v>
      </c>
      <c r="B76" s="19"/>
      <c r="C76" s="130">
        <v>58.6</v>
      </c>
      <c r="D76" s="130">
        <v>53.3</v>
      </c>
      <c r="E76" s="166">
        <f>(C76-D76)/D76</f>
        <v>9.9437148217636107E-2</v>
      </c>
      <c r="F76" s="19"/>
      <c r="G76" s="133">
        <v>62.2</v>
      </c>
      <c r="H76" s="133">
        <v>55</v>
      </c>
      <c r="I76" s="107">
        <f>(G76-H76)/H76</f>
        <v>0.13090909090909095</v>
      </c>
      <c r="J76" s="19"/>
      <c r="K76" s="130">
        <v>50.2</v>
      </c>
      <c r="L76" s="130">
        <v>46.9</v>
      </c>
      <c r="M76" s="166">
        <f>(K76-L76)/L76</f>
        <v>7.0362473347548068E-2</v>
      </c>
      <c r="N76" s="19"/>
      <c r="O76" s="133">
        <v>47</v>
      </c>
      <c r="P76" s="133">
        <v>40.6</v>
      </c>
      <c r="Q76" s="107">
        <f>(O76-P76)/P76</f>
        <v>0.15763546798029551</v>
      </c>
      <c r="R76" s="135"/>
      <c r="S76" s="130">
        <f>SUM(C76,G76,K76,O76)</f>
        <v>218</v>
      </c>
      <c r="T76" s="130">
        <f>SUM(D76,H76,L76,P76)</f>
        <v>195.79999999999998</v>
      </c>
      <c r="U76" s="166">
        <f>(S76-T76)/T76</f>
        <v>0.11338100102145056</v>
      </c>
    </row>
    <row r="77" spans="1:21" s="39" customFormat="1" ht="15" x14ac:dyDescent="0.4">
      <c r="A77" s="90" t="s">
        <v>124</v>
      </c>
      <c r="B77" s="19"/>
      <c r="C77" s="130">
        <f>C76</f>
        <v>58.6</v>
      </c>
      <c r="D77" s="130">
        <f>D76</f>
        <v>53.3</v>
      </c>
      <c r="E77" s="166">
        <f>(C77-D77)/D77</f>
        <v>9.9437148217636107E-2</v>
      </c>
      <c r="F77" s="19"/>
      <c r="G77" s="133">
        <f>G76</f>
        <v>62.2</v>
      </c>
      <c r="H77" s="133">
        <f>H76</f>
        <v>55</v>
      </c>
      <c r="I77" s="107">
        <f>(G77-H77)/H77</f>
        <v>0.13090909090909095</v>
      </c>
      <c r="J77" s="19"/>
      <c r="K77" s="130">
        <f>K76</f>
        <v>50.2</v>
      </c>
      <c r="L77" s="130">
        <f>L76</f>
        <v>46.9</v>
      </c>
      <c r="M77" s="166">
        <f>(K77-L77)/L77</f>
        <v>7.0362473347548068E-2</v>
      </c>
      <c r="N77" s="19"/>
      <c r="O77" s="133">
        <v>46.1</v>
      </c>
      <c r="P77" s="133">
        <f>P76</f>
        <v>40.6</v>
      </c>
      <c r="Q77" s="107">
        <f>(O77-P77)/P77</f>
        <v>0.1354679802955665</v>
      </c>
      <c r="R77" s="135"/>
      <c r="S77" s="130">
        <f>SUM(C77,G77,K77,O77)</f>
        <v>217.1</v>
      </c>
      <c r="T77" s="130">
        <f>SUM(D77,H77,L77,P77)</f>
        <v>195.79999999999998</v>
      </c>
      <c r="U77" s="166">
        <f>(S77-T77)/T77</f>
        <v>0.10878447395301334</v>
      </c>
    </row>
    <row r="78" spans="1:21" s="39" customFormat="1" ht="4.05" customHeight="1" x14ac:dyDescent="0.4">
      <c r="A78" s="90"/>
      <c r="B78" s="19"/>
      <c r="C78" s="130"/>
      <c r="D78" s="130"/>
      <c r="E78" s="131"/>
      <c r="F78" s="19"/>
      <c r="G78" s="133"/>
      <c r="H78" s="133"/>
      <c r="I78" s="128"/>
      <c r="J78" s="19"/>
      <c r="K78" s="130"/>
      <c r="L78" s="130"/>
      <c r="M78" s="131"/>
      <c r="N78" s="19"/>
      <c r="O78" s="133"/>
      <c r="P78" s="133"/>
      <c r="Q78" s="134"/>
      <c r="R78" s="135"/>
      <c r="S78" s="130"/>
      <c r="T78" s="130"/>
      <c r="U78" s="131"/>
    </row>
    <row r="79" spans="1:21" ht="15" x14ac:dyDescent="0.4">
      <c r="A79" s="90" t="s">
        <v>166</v>
      </c>
      <c r="B79" s="14"/>
      <c r="C79" s="130"/>
      <c r="D79" s="130"/>
      <c r="E79" s="166">
        <v>0.104</v>
      </c>
      <c r="F79" s="14"/>
      <c r="G79" s="133"/>
      <c r="H79" s="133"/>
      <c r="I79" s="107">
        <v>0.10299999999999999</v>
      </c>
      <c r="J79" s="14"/>
      <c r="K79" s="130"/>
      <c r="L79" s="130"/>
      <c r="M79" s="166">
        <v>0.16200000000000001</v>
      </c>
      <c r="N79" s="14"/>
      <c r="O79" s="133"/>
      <c r="P79" s="133"/>
      <c r="Q79" s="107">
        <v>0.13700000000000001</v>
      </c>
      <c r="R79" s="129"/>
      <c r="S79" s="130"/>
      <c r="T79" s="130"/>
      <c r="U79" s="166">
        <v>0.123</v>
      </c>
    </row>
    <row r="80" spans="1:21" ht="15" x14ac:dyDescent="0.4">
      <c r="A80" s="86"/>
      <c r="B80" s="14"/>
      <c r="C80" s="140"/>
      <c r="D80" s="140"/>
      <c r="E80" s="35"/>
      <c r="F80" s="14"/>
      <c r="G80" s="142"/>
      <c r="H80" s="142"/>
      <c r="I80" s="128"/>
      <c r="J80" s="14"/>
      <c r="K80" s="140"/>
      <c r="L80" s="140"/>
      <c r="M80" s="35"/>
      <c r="N80" s="14"/>
      <c r="O80" s="142"/>
      <c r="P80" s="142"/>
      <c r="Q80" s="128"/>
      <c r="R80" s="129"/>
      <c r="S80" s="140"/>
      <c r="T80" s="140"/>
      <c r="U80" s="35"/>
    </row>
    <row r="81" spans="1:24" ht="15" x14ac:dyDescent="0.4">
      <c r="A81" s="36" t="s">
        <v>55</v>
      </c>
      <c r="B81" s="14"/>
      <c r="C81" s="125"/>
      <c r="D81" s="125"/>
      <c r="E81" s="126"/>
      <c r="F81" s="14"/>
      <c r="G81" s="127"/>
      <c r="H81" s="127"/>
      <c r="I81" s="128"/>
      <c r="J81" s="14"/>
      <c r="K81" s="125"/>
      <c r="L81" s="125"/>
      <c r="M81" s="126"/>
      <c r="N81" s="14"/>
      <c r="O81" s="127"/>
      <c r="P81" s="127"/>
      <c r="Q81" s="128"/>
      <c r="R81" s="129"/>
      <c r="S81" s="125"/>
      <c r="T81" s="125"/>
      <c r="U81" s="126"/>
    </row>
    <row r="82" spans="1:24" ht="15" x14ac:dyDescent="0.4">
      <c r="A82" s="103" t="s">
        <v>56</v>
      </c>
      <c r="B82" s="14"/>
      <c r="C82" s="125"/>
      <c r="D82" s="125"/>
      <c r="E82" s="126"/>
      <c r="F82" s="14"/>
      <c r="G82" s="127"/>
      <c r="H82" s="127"/>
      <c r="I82" s="128"/>
      <c r="J82" s="14"/>
      <c r="K82" s="125"/>
      <c r="L82" s="125"/>
      <c r="M82" s="126"/>
      <c r="N82" s="14"/>
      <c r="O82" s="127"/>
      <c r="P82" s="127"/>
      <c r="Q82" s="128"/>
      <c r="R82" s="129"/>
      <c r="S82" s="125"/>
      <c r="T82" s="125"/>
      <c r="U82" s="126"/>
    </row>
    <row r="83" spans="1:24" ht="4.05" customHeight="1" x14ac:dyDescent="0.4">
      <c r="A83" s="103"/>
      <c r="B83" s="14"/>
      <c r="C83" s="125"/>
      <c r="D83" s="125"/>
      <c r="E83" s="126"/>
      <c r="F83" s="14"/>
      <c r="G83" s="127"/>
      <c r="H83" s="127"/>
      <c r="I83" s="128"/>
      <c r="J83" s="14"/>
      <c r="K83" s="125"/>
      <c r="L83" s="125"/>
      <c r="M83" s="126"/>
      <c r="N83" s="14"/>
      <c r="O83" s="127"/>
      <c r="P83" s="127"/>
      <c r="Q83" s="128"/>
      <c r="R83" s="129"/>
      <c r="S83" s="125"/>
      <c r="T83" s="125"/>
      <c r="U83" s="126"/>
    </row>
    <row r="84" spans="1:24" s="39" customFormat="1" ht="15" x14ac:dyDescent="0.4">
      <c r="A84" s="90" t="s">
        <v>53</v>
      </c>
      <c r="B84" s="19"/>
      <c r="C84" s="130">
        <v>15.7</v>
      </c>
      <c r="D84" s="130">
        <v>15.1</v>
      </c>
      <c r="E84" s="166">
        <f t="shared" ref="E84:E89" si="19">(C84-D84)/D84</f>
        <v>3.9735099337748318E-2</v>
      </c>
      <c r="F84" s="19"/>
      <c r="G84" s="133">
        <v>17</v>
      </c>
      <c r="H84" s="133">
        <v>16.8</v>
      </c>
      <c r="I84" s="107">
        <f t="shared" ref="I84:I89" si="20">(G84-H84)/H84</f>
        <v>1.1904761904761862E-2</v>
      </c>
      <c r="J84" s="19"/>
      <c r="K84" s="130">
        <v>18.399999999999999</v>
      </c>
      <c r="L84" s="130">
        <v>18</v>
      </c>
      <c r="M84" s="166">
        <f t="shared" ref="M84:M89" si="21">(K84-L84)/L84</f>
        <v>2.2222222222222143E-2</v>
      </c>
      <c r="N84" s="19"/>
      <c r="O84" s="133">
        <v>17.100000000000001</v>
      </c>
      <c r="P84" s="133">
        <v>16.100000000000001</v>
      </c>
      <c r="Q84" s="107">
        <f t="shared" ref="Q84:Q89" si="22">(O84-P84)/P84</f>
        <v>6.2111801242236017E-2</v>
      </c>
      <c r="R84" s="135"/>
      <c r="S84" s="130">
        <f t="shared" ref="S84:S89" si="23">SUM(C84,G84,K84,O84)</f>
        <v>68.2</v>
      </c>
      <c r="T84" s="130">
        <f t="shared" ref="T84:T89" si="24">SUM(D84,H84,L84,P84)</f>
        <v>66</v>
      </c>
      <c r="U84" s="166">
        <f t="shared" ref="U84:U89" si="25">(S84-T84)/T84</f>
        <v>3.3333333333333375E-2</v>
      </c>
    </row>
    <row r="85" spans="1:24" s="39" customFormat="1" ht="15" x14ac:dyDescent="0.4">
      <c r="A85" s="90" t="s">
        <v>124</v>
      </c>
      <c r="B85" s="19"/>
      <c r="C85" s="130">
        <f>C84</f>
        <v>15.7</v>
      </c>
      <c r="D85" s="130">
        <f>D84</f>
        <v>15.1</v>
      </c>
      <c r="E85" s="166">
        <f t="shared" si="19"/>
        <v>3.9735099337748318E-2</v>
      </c>
      <c r="F85" s="19"/>
      <c r="G85" s="133">
        <v>17</v>
      </c>
      <c r="H85" s="133">
        <f>H84</f>
        <v>16.8</v>
      </c>
      <c r="I85" s="107">
        <f t="shared" si="20"/>
        <v>1.1904761904761862E-2</v>
      </c>
      <c r="J85" s="19"/>
      <c r="K85" s="130">
        <v>18.100000000000001</v>
      </c>
      <c r="L85" s="130">
        <f>L84</f>
        <v>18</v>
      </c>
      <c r="M85" s="166">
        <f t="shared" si="21"/>
        <v>5.5555555555556347E-3</v>
      </c>
      <c r="N85" s="19"/>
      <c r="O85" s="133">
        <v>16.8</v>
      </c>
      <c r="P85" s="133">
        <f>P84</f>
        <v>16.100000000000001</v>
      </c>
      <c r="Q85" s="107">
        <f t="shared" si="22"/>
        <v>4.3478260869565168E-2</v>
      </c>
      <c r="R85" s="135"/>
      <c r="S85" s="130">
        <f t="shared" si="23"/>
        <v>67.600000000000009</v>
      </c>
      <c r="T85" s="130">
        <f t="shared" si="24"/>
        <v>66</v>
      </c>
      <c r="U85" s="166">
        <f t="shared" si="25"/>
        <v>2.4242424242424371E-2</v>
      </c>
    </row>
    <row r="86" spans="1:24" ht="15" x14ac:dyDescent="0.4">
      <c r="A86" s="90" t="s">
        <v>57</v>
      </c>
      <c r="B86" s="14"/>
      <c r="C86" s="130">
        <v>11.7</v>
      </c>
      <c r="D86" s="130">
        <v>11.4</v>
      </c>
      <c r="E86" s="166">
        <f t="shared" si="19"/>
        <v>2.6315789473684115E-2</v>
      </c>
      <c r="F86" s="19"/>
      <c r="G86" s="133">
        <v>12.8</v>
      </c>
      <c r="H86" s="133">
        <v>12.6</v>
      </c>
      <c r="I86" s="107">
        <f t="shared" si="20"/>
        <v>1.5873015873015959E-2</v>
      </c>
      <c r="J86" s="19"/>
      <c r="K86" s="130">
        <v>14.1</v>
      </c>
      <c r="L86" s="130">
        <v>13.7</v>
      </c>
      <c r="M86" s="166">
        <f t="shared" si="21"/>
        <v>2.919708029197083E-2</v>
      </c>
      <c r="N86" s="19"/>
      <c r="O86" s="133">
        <v>13.3</v>
      </c>
      <c r="P86" s="133">
        <v>12.8</v>
      </c>
      <c r="Q86" s="107">
        <f t="shared" si="22"/>
        <v>3.90625E-2</v>
      </c>
      <c r="R86" s="135"/>
      <c r="S86" s="130">
        <f t="shared" si="23"/>
        <v>51.900000000000006</v>
      </c>
      <c r="T86" s="130">
        <f t="shared" si="24"/>
        <v>50.5</v>
      </c>
      <c r="U86" s="166">
        <f t="shared" si="25"/>
        <v>2.7722772277227834E-2</v>
      </c>
      <c r="V86" s="39"/>
      <c r="W86" s="39"/>
      <c r="X86" s="39"/>
    </row>
    <row r="87" spans="1:24" ht="15" x14ac:dyDescent="0.4">
      <c r="A87" s="50" t="s">
        <v>125</v>
      </c>
      <c r="B87" s="14"/>
      <c r="C87" s="130">
        <f>C86</f>
        <v>11.7</v>
      </c>
      <c r="D87" s="130">
        <f>D86</f>
        <v>11.4</v>
      </c>
      <c r="E87" s="166">
        <f t="shared" si="19"/>
        <v>2.6315789473684115E-2</v>
      </c>
      <c r="F87" s="19"/>
      <c r="G87" s="133">
        <v>12.8</v>
      </c>
      <c r="H87" s="133">
        <f>H86</f>
        <v>12.6</v>
      </c>
      <c r="I87" s="107">
        <f t="shared" si="20"/>
        <v>1.5873015873015959E-2</v>
      </c>
      <c r="J87" s="19"/>
      <c r="K87" s="130">
        <v>13.8</v>
      </c>
      <c r="L87" s="130">
        <f>L86</f>
        <v>13.7</v>
      </c>
      <c r="M87" s="166">
        <f t="shared" si="21"/>
        <v>7.2992700729928046E-3</v>
      </c>
      <c r="N87" s="19"/>
      <c r="O87" s="133">
        <v>13</v>
      </c>
      <c r="P87" s="133">
        <f>P86</f>
        <v>12.8</v>
      </c>
      <c r="Q87" s="107">
        <f t="shared" si="22"/>
        <v>1.5624999999999944E-2</v>
      </c>
      <c r="R87" s="135"/>
      <c r="S87" s="130">
        <f t="shared" si="23"/>
        <v>51.3</v>
      </c>
      <c r="T87" s="130">
        <f t="shared" si="24"/>
        <v>50.5</v>
      </c>
      <c r="U87" s="166">
        <f t="shared" si="25"/>
        <v>1.5841584158415786E-2</v>
      </c>
      <c r="V87" s="39"/>
      <c r="W87" s="39"/>
      <c r="X87" s="39"/>
    </row>
    <row r="88" spans="1:24" ht="15.6" x14ac:dyDescent="0.4">
      <c r="A88" s="50" t="s">
        <v>134</v>
      </c>
      <c r="B88" s="14"/>
      <c r="C88" s="130">
        <v>6.2</v>
      </c>
      <c r="D88" s="130">
        <v>5.9</v>
      </c>
      <c r="E88" s="166">
        <f t="shared" si="19"/>
        <v>5.0847457627118613E-2</v>
      </c>
      <c r="F88" s="14"/>
      <c r="G88" s="133">
        <v>6.7</v>
      </c>
      <c r="H88" s="133">
        <v>6.3</v>
      </c>
      <c r="I88" s="107">
        <f t="shared" si="20"/>
        <v>6.3492063492063544E-2</v>
      </c>
      <c r="J88" s="14"/>
      <c r="K88" s="130">
        <v>7.4</v>
      </c>
      <c r="L88" s="130">
        <v>7.1</v>
      </c>
      <c r="M88" s="166">
        <f t="shared" si="21"/>
        <v>4.2253521126760667E-2</v>
      </c>
      <c r="N88" s="14"/>
      <c r="O88" s="133">
        <v>7.5</v>
      </c>
      <c r="P88" s="133">
        <v>6.3</v>
      </c>
      <c r="Q88" s="107">
        <f t="shared" si="22"/>
        <v>0.19047619047619052</v>
      </c>
      <c r="R88" s="129"/>
      <c r="S88" s="130">
        <f t="shared" si="23"/>
        <v>27.8</v>
      </c>
      <c r="T88" s="130">
        <f t="shared" si="24"/>
        <v>25.599999999999998</v>
      </c>
      <c r="U88" s="166">
        <f t="shared" si="25"/>
        <v>8.5937500000000125E-2</v>
      </c>
    </row>
    <row r="89" spans="1:24" ht="15.6" x14ac:dyDescent="0.4">
      <c r="A89" s="50" t="s">
        <v>135</v>
      </c>
      <c r="B89" s="14"/>
      <c r="C89" s="130">
        <f>C88</f>
        <v>6.2</v>
      </c>
      <c r="D89" s="130">
        <f>D88</f>
        <v>5.9</v>
      </c>
      <c r="E89" s="166">
        <f t="shared" si="19"/>
        <v>5.0847457627118613E-2</v>
      </c>
      <c r="F89" s="14"/>
      <c r="G89" s="133">
        <v>6.7</v>
      </c>
      <c r="H89" s="133">
        <f>H88</f>
        <v>6.3</v>
      </c>
      <c r="I89" s="107">
        <f t="shared" si="20"/>
        <v>6.3492063492063544E-2</v>
      </c>
      <c r="J89" s="14"/>
      <c r="K89" s="130">
        <v>7.1</v>
      </c>
      <c r="L89" s="130">
        <f>L88</f>
        <v>7.1</v>
      </c>
      <c r="M89" s="166">
        <f t="shared" si="21"/>
        <v>0</v>
      </c>
      <c r="N89" s="14"/>
      <c r="O89" s="133">
        <v>7.2</v>
      </c>
      <c r="P89" s="133">
        <f>P88</f>
        <v>6.3</v>
      </c>
      <c r="Q89" s="107">
        <f t="shared" si="22"/>
        <v>0.1428571428571429</v>
      </c>
      <c r="R89" s="129"/>
      <c r="S89" s="130">
        <f t="shared" si="23"/>
        <v>27.2</v>
      </c>
      <c r="T89" s="130">
        <f t="shared" si="24"/>
        <v>25.599999999999998</v>
      </c>
      <c r="U89" s="166">
        <f t="shared" si="25"/>
        <v>6.2500000000000056E-2</v>
      </c>
    </row>
    <row r="90" spans="1:24" ht="4.05" customHeight="1" x14ac:dyDescent="0.4">
      <c r="A90" s="50"/>
      <c r="B90" s="14"/>
      <c r="C90" s="130"/>
      <c r="D90" s="130"/>
      <c r="E90" s="126"/>
      <c r="F90" s="14"/>
      <c r="G90" s="133"/>
      <c r="H90" s="133"/>
      <c r="I90" s="128"/>
      <c r="J90" s="14"/>
      <c r="K90" s="130"/>
      <c r="L90" s="130"/>
      <c r="M90" s="126"/>
      <c r="N90" s="14"/>
      <c r="O90" s="133"/>
      <c r="P90" s="133"/>
      <c r="Q90" s="128"/>
      <c r="R90" s="129"/>
      <c r="S90" s="130"/>
      <c r="T90" s="130"/>
      <c r="U90" s="126"/>
    </row>
    <row r="91" spans="1:24" ht="15" x14ac:dyDescent="0.4">
      <c r="A91" s="50" t="s">
        <v>161</v>
      </c>
      <c r="B91" s="14"/>
      <c r="C91" s="130"/>
      <c r="D91" s="130"/>
      <c r="E91" s="166">
        <v>3.5000000000000003E-2</v>
      </c>
      <c r="F91" s="14"/>
      <c r="G91" s="133"/>
      <c r="H91" s="133"/>
      <c r="I91" s="107">
        <v>1.2999999999999999E-2</v>
      </c>
      <c r="J91" s="14"/>
      <c r="K91" s="130"/>
      <c r="L91" s="130"/>
      <c r="M91" s="166">
        <v>-1E-3</v>
      </c>
      <c r="N91" s="14"/>
      <c r="O91" s="133"/>
      <c r="P91" s="133"/>
      <c r="Q91" s="107">
        <v>2E-3</v>
      </c>
      <c r="R91" s="129"/>
      <c r="S91" s="130"/>
      <c r="T91" s="130"/>
      <c r="U91" s="166">
        <v>1.0999999999999999E-2</v>
      </c>
    </row>
    <row r="92" spans="1:24" ht="15.6" x14ac:dyDescent="0.4">
      <c r="A92" s="50" t="s">
        <v>245</v>
      </c>
      <c r="B92" s="14"/>
      <c r="C92" s="130"/>
      <c r="D92" s="130"/>
      <c r="E92" s="166">
        <v>6.7000000000000004E-2</v>
      </c>
      <c r="F92" s="14"/>
      <c r="G92" s="133"/>
      <c r="H92" s="133"/>
      <c r="I92" s="107">
        <v>6.3E-2</v>
      </c>
      <c r="J92" s="14"/>
      <c r="K92" s="130"/>
      <c r="L92" s="130"/>
      <c r="M92" s="166">
        <v>0.04</v>
      </c>
      <c r="N92" s="14"/>
      <c r="O92" s="133"/>
      <c r="P92" s="133"/>
      <c r="Q92" s="107">
        <v>3.5000000000000003E-2</v>
      </c>
      <c r="R92" s="129"/>
      <c r="S92" s="130"/>
      <c r="T92" s="130"/>
      <c r="U92" s="166">
        <v>0.05</v>
      </c>
    </row>
    <row r="93" spans="1:24" x14ac:dyDescent="0.25">
      <c r="E93" s="145"/>
      <c r="I93" s="145"/>
      <c r="M93" s="145"/>
      <c r="Q93" s="145"/>
      <c r="U93" s="145"/>
    </row>
    <row r="94" spans="1:24" s="163" customFormat="1" ht="26.55" customHeight="1" x14ac:dyDescent="0.25">
      <c r="A94" s="418" t="s">
        <v>132</v>
      </c>
      <c r="B94" s="418"/>
      <c r="C94" s="418"/>
      <c r="D94" s="418"/>
      <c r="E94" s="418"/>
      <c r="F94" s="418"/>
      <c r="G94" s="418"/>
      <c r="H94" s="418"/>
      <c r="I94" s="418"/>
      <c r="J94" s="418"/>
      <c r="K94" s="418"/>
      <c r="L94" s="418"/>
      <c r="M94" s="418"/>
      <c r="N94" s="418"/>
      <c r="O94" s="418"/>
      <c r="P94" s="418"/>
      <c r="Q94" s="418"/>
      <c r="R94" s="418"/>
      <c r="S94" s="418"/>
      <c r="T94" s="418"/>
      <c r="U94" s="418"/>
    </row>
    <row r="95" spans="1:24" s="163" customFormat="1" ht="16.2" thickBot="1" x14ac:dyDescent="0.3">
      <c r="A95" s="108"/>
      <c r="B95" s="108"/>
      <c r="C95" s="108"/>
      <c r="D95" s="108"/>
      <c r="E95" s="108"/>
      <c r="F95" s="108"/>
      <c r="G95" s="108"/>
      <c r="H95" s="108"/>
      <c r="I95" s="108"/>
      <c r="J95" s="108"/>
      <c r="K95" s="108"/>
      <c r="L95" s="108"/>
      <c r="M95" s="108"/>
      <c r="N95" s="108"/>
      <c r="O95" s="108"/>
      <c r="P95" s="108"/>
      <c r="Q95" s="108"/>
      <c r="R95" s="108"/>
      <c r="S95" s="108"/>
      <c r="T95" s="108"/>
      <c r="U95" s="108"/>
    </row>
    <row r="96" spans="1:24" s="186" customFormat="1" ht="26.4" x14ac:dyDescent="0.25">
      <c r="A96" s="187"/>
      <c r="C96" s="185" t="s">
        <v>156</v>
      </c>
      <c r="D96" s="185" t="s">
        <v>156</v>
      </c>
      <c r="E96" s="201" t="s">
        <v>164</v>
      </c>
      <c r="G96" s="375" t="s">
        <v>157</v>
      </c>
      <c r="H96" s="375" t="s">
        <v>157</v>
      </c>
      <c r="I96" s="377" t="s">
        <v>164</v>
      </c>
      <c r="K96" s="185" t="s">
        <v>158</v>
      </c>
      <c r="L96" s="185" t="s">
        <v>158</v>
      </c>
      <c r="M96" s="201" t="s">
        <v>164</v>
      </c>
      <c r="O96" s="375" t="s">
        <v>159</v>
      </c>
      <c r="P96" s="375" t="s">
        <v>159</v>
      </c>
      <c r="Q96" s="377" t="s">
        <v>164</v>
      </c>
      <c r="S96" s="185" t="s">
        <v>155</v>
      </c>
      <c r="T96" s="185" t="s">
        <v>155</v>
      </c>
      <c r="U96" s="201" t="s">
        <v>164</v>
      </c>
    </row>
    <row r="97" spans="1:24" s="200" customFormat="1" ht="15.6" thickBot="1" x14ac:dyDescent="0.3">
      <c r="A97" s="188" t="s">
        <v>152</v>
      </c>
      <c r="B97" s="198"/>
      <c r="C97" s="190">
        <v>2015</v>
      </c>
      <c r="D97" s="190">
        <v>2014</v>
      </c>
      <c r="E97" s="190" t="s">
        <v>163</v>
      </c>
      <c r="F97" s="199"/>
      <c r="G97" s="374">
        <f>C97</f>
        <v>2015</v>
      </c>
      <c r="H97" s="374">
        <f>D97</f>
        <v>2014</v>
      </c>
      <c r="I97" s="374" t="s">
        <v>163</v>
      </c>
      <c r="J97" s="199"/>
      <c r="K97" s="190">
        <f>C97</f>
        <v>2015</v>
      </c>
      <c r="L97" s="190">
        <f>D97</f>
        <v>2014</v>
      </c>
      <c r="M97" s="190" t="s">
        <v>163</v>
      </c>
      <c r="N97" s="199"/>
      <c r="O97" s="374">
        <f>C97</f>
        <v>2015</v>
      </c>
      <c r="P97" s="374">
        <f>L97</f>
        <v>2014</v>
      </c>
      <c r="Q97" s="374" t="s">
        <v>163</v>
      </c>
      <c r="S97" s="190">
        <f>C97</f>
        <v>2015</v>
      </c>
      <c r="T97" s="190">
        <f>D97</f>
        <v>2014</v>
      </c>
      <c r="U97" s="190" t="s">
        <v>163</v>
      </c>
    </row>
    <row r="98" spans="1:24" ht="15" x14ac:dyDescent="0.4">
      <c r="A98" s="36" t="s">
        <v>51</v>
      </c>
      <c r="B98" s="14"/>
      <c r="C98" s="125"/>
      <c r="D98" s="125"/>
      <c r="E98" s="126"/>
      <c r="F98" s="14"/>
      <c r="G98" s="127"/>
      <c r="H98" s="127"/>
      <c r="I98" s="128"/>
      <c r="J98" s="14"/>
      <c r="K98" s="125"/>
      <c r="L98" s="125"/>
      <c r="M98" s="126"/>
      <c r="N98" s="14"/>
      <c r="O98" s="127"/>
      <c r="P98" s="127"/>
      <c r="Q98" s="128"/>
      <c r="R98" s="129"/>
      <c r="S98" s="125"/>
      <c r="T98" s="125"/>
      <c r="U98" s="126"/>
    </row>
    <row r="99" spans="1:24" ht="15" x14ac:dyDescent="0.4">
      <c r="A99" s="103" t="s">
        <v>52</v>
      </c>
      <c r="B99" s="14"/>
      <c r="C99" s="125"/>
      <c r="D99" s="125"/>
      <c r="E99" s="126"/>
      <c r="F99" s="14"/>
      <c r="G99" s="127"/>
      <c r="H99" s="127"/>
      <c r="I99" s="128"/>
      <c r="J99" s="14"/>
      <c r="K99" s="125"/>
      <c r="L99" s="125"/>
      <c r="M99" s="126"/>
      <c r="N99" s="14"/>
      <c r="O99" s="127"/>
      <c r="P99" s="127"/>
      <c r="Q99" s="128"/>
      <c r="R99" s="129"/>
      <c r="S99" s="125"/>
      <c r="T99" s="125"/>
      <c r="U99" s="126"/>
    </row>
    <row r="100" spans="1:24" ht="4.05" customHeight="1" x14ac:dyDescent="0.4">
      <c r="A100" s="103"/>
      <c r="B100" s="14"/>
      <c r="C100" s="125"/>
      <c r="D100" s="125"/>
      <c r="E100" s="126"/>
      <c r="F100" s="14"/>
      <c r="G100" s="127"/>
      <c r="H100" s="127"/>
      <c r="I100" s="128"/>
      <c r="J100" s="14"/>
      <c r="K100" s="125"/>
      <c r="L100" s="125"/>
      <c r="M100" s="126"/>
      <c r="N100" s="14"/>
      <c r="O100" s="127"/>
      <c r="P100" s="127"/>
      <c r="Q100" s="128"/>
      <c r="R100" s="129"/>
      <c r="S100" s="125"/>
      <c r="T100" s="125"/>
      <c r="U100" s="126"/>
    </row>
    <row r="101" spans="1:24" s="39" customFormat="1" ht="15" x14ac:dyDescent="0.4">
      <c r="A101" s="90" t="s">
        <v>53</v>
      </c>
      <c r="B101" s="19"/>
      <c r="C101" s="130">
        <v>53.3</v>
      </c>
      <c r="D101" s="130">
        <v>48.1</v>
      </c>
      <c r="E101" s="166">
        <f>(C101-D101)/D101</f>
        <v>0.10810810810810802</v>
      </c>
      <c r="F101" s="19"/>
      <c r="G101" s="133">
        <v>55</v>
      </c>
      <c r="H101" s="133">
        <v>51.5</v>
      </c>
      <c r="I101" s="107">
        <f>(G101-H101)/H101</f>
        <v>6.7961165048543687E-2</v>
      </c>
      <c r="J101" s="19"/>
      <c r="K101" s="130">
        <v>46.9</v>
      </c>
      <c r="L101" s="130">
        <v>41.1</v>
      </c>
      <c r="M101" s="166">
        <f>(K101-L101)/L101</f>
        <v>0.14111922141119215</v>
      </c>
      <c r="N101" s="19"/>
      <c r="O101" s="133">
        <v>40.6</v>
      </c>
      <c r="P101" s="133">
        <v>36.700000000000003</v>
      </c>
      <c r="Q101" s="107">
        <f>(O101-P101)/P101</f>
        <v>0.106267029972752</v>
      </c>
      <c r="R101" s="135"/>
      <c r="S101" s="130">
        <f>SUM(C101,G101,K101,O101)</f>
        <v>195.79999999999998</v>
      </c>
      <c r="T101" s="130">
        <f>SUM(D101,H101,L101,P101)</f>
        <v>177.39999999999998</v>
      </c>
      <c r="U101" s="166">
        <f>(S101-T101)/T101</f>
        <v>0.10372040586245777</v>
      </c>
    </row>
    <row r="102" spans="1:24" s="39" customFormat="1" ht="4.05" customHeight="1" x14ac:dyDescent="0.4">
      <c r="A102" s="90"/>
      <c r="B102" s="19"/>
      <c r="C102" s="130"/>
      <c r="D102" s="130"/>
      <c r="E102" s="131"/>
      <c r="F102" s="19"/>
      <c r="G102" s="133"/>
      <c r="H102" s="133"/>
      <c r="I102" s="128"/>
      <c r="J102" s="19"/>
      <c r="K102" s="130"/>
      <c r="L102" s="130"/>
      <c r="M102" s="131"/>
      <c r="N102" s="19"/>
      <c r="O102" s="133"/>
      <c r="P102" s="133"/>
      <c r="Q102" s="134"/>
      <c r="R102" s="135"/>
      <c r="S102" s="130"/>
      <c r="T102" s="130"/>
      <c r="U102" s="131"/>
    </row>
    <row r="103" spans="1:24" ht="15" x14ac:dyDescent="0.4">
      <c r="A103" s="90" t="s">
        <v>166</v>
      </c>
      <c r="B103" s="14"/>
      <c r="C103" s="130"/>
      <c r="D103" s="130"/>
      <c r="E103" s="166">
        <v>0.08</v>
      </c>
      <c r="F103" s="14"/>
      <c r="G103" s="133"/>
      <c r="H103" s="133"/>
      <c r="I103" s="107">
        <v>0.08</v>
      </c>
      <c r="J103" s="14"/>
      <c r="K103" s="130"/>
      <c r="L103" s="130"/>
      <c r="M103" s="166">
        <v>0.08</v>
      </c>
      <c r="N103" s="14"/>
      <c r="O103" s="133"/>
      <c r="P103" s="133"/>
      <c r="Q103" s="107">
        <v>9.2999999999999999E-2</v>
      </c>
      <c r="R103" s="129"/>
      <c r="S103" s="130"/>
      <c r="T103" s="130"/>
      <c r="U103" s="166">
        <v>8.3000000000000004E-2</v>
      </c>
    </row>
    <row r="104" spans="1:24" ht="15" x14ac:dyDescent="0.4">
      <c r="A104" s="86"/>
      <c r="B104" s="14"/>
      <c r="C104" s="140"/>
      <c r="D104" s="140"/>
      <c r="E104" s="35"/>
      <c r="F104" s="14"/>
      <c r="G104" s="142"/>
      <c r="H104" s="142"/>
      <c r="I104" s="128"/>
      <c r="J104" s="14"/>
      <c r="K104" s="140"/>
      <c r="L104" s="140"/>
      <c r="M104" s="35"/>
      <c r="N104" s="14"/>
      <c r="O104" s="142"/>
      <c r="P104" s="142"/>
      <c r="Q104" s="128"/>
      <c r="R104" s="129"/>
      <c r="S104" s="140"/>
      <c r="T104" s="140"/>
      <c r="U104" s="35"/>
    </row>
    <row r="105" spans="1:24" ht="15" x14ac:dyDescent="0.4">
      <c r="A105" s="36" t="s">
        <v>55</v>
      </c>
      <c r="B105" s="14"/>
      <c r="C105" s="125"/>
      <c r="D105" s="125"/>
      <c r="E105" s="126"/>
      <c r="F105" s="14"/>
      <c r="G105" s="127"/>
      <c r="H105" s="127"/>
      <c r="I105" s="128"/>
      <c r="J105" s="14"/>
      <c r="K105" s="125"/>
      <c r="L105" s="125"/>
      <c r="M105" s="126"/>
      <c r="N105" s="14"/>
      <c r="O105" s="127"/>
      <c r="P105" s="127"/>
      <c r="Q105" s="128"/>
      <c r="R105" s="129"/>
      <c r="S105" s="125"/>
      <c r="T105" s="125"/>
      <c r="U105" s="126"/>
    </row>
    <row r="106" spans="1:24" ht="15" x14ac:dyDescent="0.4">
      <c r="A106" s="103" t="s">
        <v>56</v>
      </c>
      <c r="B106" s="14"/>
      <c r="C106" s="125"/>
      <c r="D106" s="125"/>
      <c r="E106" s="126"/>
      <c r="F106" s="14"/>
      <c r="G106" s="127"/>
      <c r="H106" s="127"/>
      <c r="I106" s="128"/>
      <c r="J106" s="14"/>
      <c r="K106" s="125"/>
      <c r="L106" s="125"/>
      <c r="M106" s="126"/>
      <c r="N106" s="14"/>
      <c r="O106" s="127"/>
      <c r="P106" s="127"/>
      <c r="Q106" s="128"/>
      <c r="R106" s="129"/>
      <c r="S106" s="125"/>
      <c r="T106" s="125"/>
      <c r="U106" s="126"/>
    </row>
    <row r="107" spans="1:24" ht="4.05" customHeight="1" x14ac:dyDescent="0.4">
      <c r="A107" s="103"/>
      <c r="B107" s="14"/>
      <c r="C107" s="125"/>
      <c r="D107" s="125"/>
      <c r="E107" s="126"/>
      <c r="F107" s="14"/>
      <c r="G107" s="127"/>
      <c r="H107" s="127"/>
      <c r="I107" s="128"/>
      <c r="J107" s="14"/>
      <c r="K107" s="125"/>
      <c r="L107" s="125"/>
      <c r="M107" s="126"/>
      <c r="N107" s="14"/>
      <c r="O107" s="127"/>
      <c r="P107" s="127"/>
      <c r="Q107" s="128"/>
      <c r="R107" s="129"/>
      <c r="S107" s="125"/>
      <c r="T107" s="125"/>
      <c r="U107" s="126"/>
    </row>
    <row r="108" spans="1:24" s="39" customFormat="1" ht="15" x14ac:dyDescent="0.4">
      <c r="A108" s="90" t="s">
        <v>53</v>
      </c>
      <c r="B108" s="19"/>
      <c r="C108" s="130">
        <v>15.1</v>
      </c>
      <c r="D108" s="130">
        <v>15.7</v>
      </c>
      <c r="E108" s="166">
        <f t="shared" ref="E108:E110" si="26">(C108-D108)/D108</f>
        <v>-3.8216560509554118E-2</v>
      </c>
      <c r="F108" s="19"/>
      <c r="G108" s="133">
        <v>16.8</v>
      </c>
      <c r="H108" s="133">
        <v>16.600000000000001</v>
      </c>
      <c r="I108" s="107">
        <f t="shared" ref="I108:I110" si="27">(G108-H108)/H108</f>
        <v>1.2048192771084293E-2</v>
      </c>
      <c r="J108" s="19"/>
      <c r="K108" s="130">
        <v>18</v>
      </c>
      <c r="L108" s="130">
        <v>17.7</v>
      </c>
      <c r="M108" s="166">
        <f t="shared" ref="M108:M110" si="28">(K108-L108)/L108</f>
        <v>1.6949152542372923E-2</v>
      </c>
      <c r="N108" s="19"/>
      <c r="O108" s="133">
        <v>16.100000000000001</v>
      </c>
      <c r="P108" s="133">
        <v>16.8</v>
      </c>
      <c r="Q108" s="107">
        <f t="shared" ref="Q108:Q110" si="29">(O108-P108)/P108</f>
        <v>-4.1666666666666623E-2</v>
      </c>
      <c r="R108" s="135"/>
      <c r="S108" s="130">
        <f t="shared" ref="S108:S110" si="30">SUM(C108,G108,K108,O108)</f>
        <v>66</v>
      </c>
      <c r="T108" s="130">
        <f t="shared" ref="T108:T110" si="31">SUM(D108,H108,L108,P108)</f>
        <v>66.8</v>
      </c>
      <c r="U108" s="166">
        <f t="shared" ref="U108:U110" si="32">(S108-T108)/T108</f>
        <v>-1.1976047904191574E-2</v>
      </c>
    </row>
    <row r="109" spans="1:24" ht="15" x14ac:dyDescent="0.4">
      <c r="A109" s="90" t="s">
        <v>57</v>
      </c>
      <c r="B109" s="14"/>
      <c r="C109" s="130">
        <v>11.4</v>
      </c>
      <c r="D109" s="130">
        <v>11.9</v>
      </c>
      <c r="E109" s="166">
        <f t="shared" si="26"/>
        <v>-4.2016806722689072E-2</v>
      </c>
      <c r="F109" s="19"/>
      <c r="G109" s="133">
        <v>12.6</v>
      </c>
      <c r="H109" s="133">
        <v>12.5</v>
      </c>
      <c r="I109" s="107">
        <f t="shared" si="27"/>
        <v>7.9999999999999724E-3</v>
      </c>
      <c r="J109" s="19"/>
      <c r="K109" s="130">
        <v>13.7</v>
      </c>
      <c r="L109" s="130">
        <v>13.7</v>
      </c>
      <c r="M109" s="166">
        <f t="shared" si="28"/>
        <v>0</v>
      </c>
      <c r="N109" s="19"/>
      <c r="O109" s="133">
        <v>12.8</v>
      </c>
      <c r="P109" s="133">
        <v>13.2</v>
      </c>
      <c r="Q109" s="107">
        <f t="shared" si="29"/>
        <v>-3.0303030303030196E-2</v>
      </c>
      <c r="R109" s="135"/>
      <c r="S109" s="130">
        <f t="shared" si="30"/>
        <v>50.5</v>
      </c>
      <c r="T109" s="130">
        <f t="shared" si="31"/>
        <v>51.3</v>
      </c>
      <c r="U109" s="166">
        <f t="shared" si="32"/>
        <v>-1.5594541910331329E-2</v>
      </c>
      <c r="V109" s="39"/>
      <c r="W109" s="39"/>
      <c r="X109" s="39"/>
    </row>
    <row r="110" spans="1:24" ht="15.6" x14ac:dyDescent="0.4">
      <c r="A110" s="50" t="s">
        <v>60</v>
      </c>
      <c r="B110" s="14"/>
      <c r="C110" s="130">
        <v>8.1</v>
      </c>
      <c r="D110" s="130">
        <v>8.1999999999999993</v>
      </c>
      <c r="E110" s="166">
        <f t="shared" si="26"/>
        <v>-1.2195121951219469E-2</v>
      </c>
      <c r="F110" s="14"/>
      <c r="G110" s="133">
        <v>8.6</v>
      </c>
      <c r="H110" s="133">
        <v>8.9</v>
      </c>
      <c r="I110" s="107">
        <f t="shared" si="27"/>
        <v>-3.3707865168539401E-2</v>
      </c>
      <c r="J110" s="14"/>
      <c r="K110" s="130">
        <v>9.8000000000000007</v>
      </c>
      <c r="L110" s="130">
        <v>9.6</v>
      </c>
      <c r="M110" s="166">
        <f t="shared" si="28"/>
        <v>2.0833333333333447E-2</v>
      </c>
      <c r="N110" s="14"/>
      <c r="O110" s="133">
        <v>8.6999999999999993</v>
      </c>
      <c r="P110" s="133">
        <v>9.1999999999999993</v>
      </c>
      <c r="Q110" s="107">
        <f t="shared" si="29"/>
        <v>-5.4347826086956527E-2</v>
      </c>
      <c r="R110" s="129"/>
      <c r="S110" s="130">
        <f t="shared" si="30"/>
        <v>35.200000000000003</v>
      </c>
      <c r="T110" s="130">
        <f t="shared" si="31"/>
        <v>35.900000000000006</v>
      </c>
      <c r="U110" s="166">
        <f t="shared" si="32"/>
        <v>-1.949860724233991E-2</v>
      </c>
    </row>
    <row r="111" spans="1:24" ht="4.05" customHeight="1" x14ac:dyDescent="0.4">
      <c r="A111" s="50"/>
      <c r="B111" s="14"/>
      <c r="C111" s="130"/>
      <c r="D111" s="130"/>
      <c r="E111" s="126"/>
      <c r="F111" s="14"/>
      <c r="G111" s="133"/>
      <c r="H111" s="133"/>
      <c r="I111" s="128"/>
      <c r="J111" s="14"/>
      <c r="K111" s="130"/>
      <c r="L111" s="130"/>
      <c r="M111" s="126"/>
      <c r="N111" s="14"/>
      <c r="O111" s="133"/>
      <c r="P111" s="133"/>
      <c r="Q111" s="128"/>
      <c r="R111" s="129"/>
      <c r="S111" s="130"/>
      <c r="T111" s="130"/>
      <c r="U111" s="126"/>
    </row>
    <row r="112" spans="1:24" ht="15" x14ac:dyDescent="0.4">
      <c r="A112" s="50" t="s">
        <v>161</v>
      </c>
      <c r="B112" s="14"/>
      <c r="C112" s="130"/>
      <c r="D112" s="130"/>
      <c r="E112" s="166">
        <v>-1.7999999999999999E-2</v>
      </c>
      <c r="F112" s="14"/>
      <c r="G112" s="133"/>
      <c r="H112" s="133"/>
      <c r="I112" s="107">
        <v>2.4E-2</v>
      </c>
      <c r="J112" s="14"/>
      <c r="K112" s="130"/>
      <c r="L112" s="130"/>
      <c r="M112" s="166">
        <v>0</v>
      </c>
      <c r="N112" s="14"/>
      <c r="O112" s="133"/>
      <c r="P112" s="133"/>
      <c r="Q112" s="107">
        <v>-6.0000000000000001E-3</v>
      </c>
      <c r="R112" s="129"/>
      <c r="S112" s="130"/>
      <c r="T112" s="130"/>
      <c r="U112" s="166">
        <v>-1E-3</v>
      </c>
    </row>
    <row r="113" spans="1:24" ht="15.6" x14ac:dyDescent="0.4">
      <c r="A113" s="50" t="s">
        <v>162</v>
      </c>
      <c r="B113" s="14"/>
      <c r="C113" s="130"/>
      <c r="D113" s="130"/>
      <c r="E113" s="166">
        <v>-1.2999999999999999E-2</v>
      </c>
      <c r="F113" s="14"/>
      <c r="G113" s="133"/>
      <c r="H113" s="133"/>
      <c r="I113" s="107">
        <v>2.7E-2</v>
      </c>
      <c r="J113" s="14"/>
      <c r="K113" s="130"/>
      <c r="L113" s="130"/>
      <c r="M113" s="166">
        <v>0</v>
      </c>
      <c r="N113" s="14"/>
      <c r="O113" s="133"/>
      <c r="P113" s="133"/>
      <c r="Q113" s="107">
        <v>0</v>
      </c>
      <c r="R113" s="129"/>
      <c r="S113" s="130"/>
      <c r="T113" s="130"/>
      <c r="U113" s="166">
        <v>3.0000000000000001E-3</v>
      </c>
    </row>
    <row r="114" spans="1:24" x14ac:dyDescent="0.25">
      <c r="E114" s="145"/>
      <c r="I114" s="145"/>
      <c r="M114" s="145"/>
      <c r="Q114" s="145"/>
      <c r="U114" s="145"/>
    </row>
    <row r="115" spans="1:24" s="163" customFormat="1" ht="30.75" customHeight="1" x14ac:dyDescent="0.25">
      <c r="A115" s="418" t="s">
        <v>137</v>
      </c>
      <c r="B115" s="418"/>
      <c r="C115" s="418"/>
      <c r="D115" s="418"/>
      <c r="E115" s="418"/>
      <c r="F115" s="418"/>
      <c r="G115" s="418"/>
      <c r="H115" s="418"/>
      <c r="I115" s="418"/>
      <c r="J115" s="418"/>
      <c r="K115" s="418"/>
      <c r="L115" s="418"/>
      <c r="M115" s="418"/>
      <c r="N115" s="418"/>
      <c r="O115" s="418"/>
      <c r="P115" s="418"/>
      <c r="Q115" s="418"/>
      <c r="R115" s="418"/>
      <c r="S115" s="418"/>
      <c r="T115" s="418"/>
      <c r="U115" s="418"/>
    </row>
    <row r="116" spans="1:24" s="163" customFormat="1" ht="16.2" thickBot="1" x14ac:dyDescent="0.3">
      <c r="A116" s="182"/>
      <c r="B116" s="182"/>
      <c r="C116" s="182"/>
      <c r="D116" s="182"/>
      <c r="E116" s="182"/>
      <c r="F116" s="182"/>
      <c r="G116" s="182"/>
      <c r="H116" s="182"/>
      <c r="I116" s="182"/>
      <c r="J116" s="182"/>
      <c r="K116" s="182"/>
      <c r="L116" s="182"/>
      <c r="M116" s="182"/>
      <c r="N116" s="182"/>
      <c r="O116" s="182"/>
      <c r="P116" s="182"/>
      <c r="Q116" s="182"/>
      <c r="R116" s="182"/>
      <c r="S116" s="182"/>
      <c r="T116" s="182"/>
      <c r="U116" s="182"/>
    </row>
    <row r="117" spans="1:24" s="186" customFormat="1" ht="26.4" x14ac:dyDescent="0.25">
      <c r="A117" s="187"/>
      <c r="C117" s="185" t="s">
        <v>156</v>
      </c>
      <c r="D117" s="185" t="s">
        <v>156</v>
      </c>
      <c r="E117" s="201" t="s">
        <v>164</v>
      </c>
      <c r="G117" s="375" t="s">
        <v>157</v>
      </c>
      <c r="H117" s="375" t="s">
        <v>157</v>
      </c>
      <c r="I117" s="377" t="s">
        <v>164</v>
      </c>
      <c r="K117" s="185" t="s">
        <v>158</v>
      </c>
      <c r="L117" s="185" t="s">
        <v>158</v>
      </c>
      <c r="M117" s="201" t="s">
        <v>164</v>
      </c>
      <c r="O117" s="375" t="s">
        <v>159</v>
      </c>
      <c r="P117" s="375" t="s">
        <v>159</v>
      </c>
      <c r="Q117" s="377" t="s">
        <v>164</v>
      </c>
      <c r="S117" s="185" t="s">
        <v>155</v>
      </c>
      <c r="T117" s="185" t="s">
        <v>155</v>
      </c>
      <c r="U117" s="201" t="s">
        <v>164</v>
      </c>
    </row>
    <row r="118" spans="1:24" s="200" customFormat="1" ht="15.6" thickBot="1" x14ac:dyDescent="0.3">
      <c r="A118" s="188" t="s">
        <v>151</v>
      </c>
      <c r="B118" s="198"/>
      <c r="C118" s="190">
        <v>2014</v>
      </c>
      <c r="D118" s="190">
        <v>2013</v>
      </c>
      <c r="E118" s="190" t="s">
        <v>163</v>
      </c>
      <c r="F118" s="199"/>
      <c r="G118" s="374">
        <f>C118</f>
        <v>2014</v>
      </c>
      <c r="H118" s="374">
        <f>D118</f>
        <v>2013</v>
      </c>
      <c r="I118" s="374" t="s">
        <v>163</v>
      </c>
      <c r="J118" s="199"/>
      <c r="K118" s="190">
        <f>C118</f>
        <v>2014</v>
      </c>
      <c r="L118" s="190">
        <f>D118</f>
        <v>2013</v>
      </c>
      <c r="M118" s="190" t="s">
        <v>163</v>
      </c>
      <c r="N118" s="199"/>
      <c r="O118" s="374">
        <f>C118</f>
        <v>2014</v>
      </c>
      <c r="P118" s="374">
        <f>L118</f>
        <v>2013</v>
      </c>
      <c r="Q118" s="374" t="s">
        <v>163</v>
      </c>
      <c r="S118" s="190">
        <f>C118</f>
        <v>2014</v>
      </c>
      <c r="T118" s="190">
        <f>D118</f>
        <v>2013</v>
      </c>
      <c r="U118" s="190" t="s">
        <v>163</v>
      </c>
    </row>
    <row r="119" spans="1:24" ht="15" x14ac:dyDescent="0.4">
      <c r="A119" s="36" t="s">
        <v>55</v>
      </c>
      <c r="B119" s="14"/>
      <c r="C119" s="125"/>
      <c r="D119" s="125"/>
      <c r="E119" s="126"/>
      <c r="F119" s="14"/>
      <c r="G119" s="127"/>
      <c r="H119" s="127"/>
      <c r="I119" s="128"/>
      <c r="J119" s="14"/>
      <c r="K119" s="125"/>
      <c r="L119" s="125"/>
      <c r="M119" s="126"/>
      <c r="N119" s="14"/>
      <c r="O119" s="127"/>
      <c r="P119" s="127"/>
      <c r="Q119" s="128"/>
      <c r="R119" s="129"/>
      <c r="S119" s="125"/>
      <c r="T119" s="125"/>
      <c r="U119" s="126"/>
    </row>
    <row r="120" spans="1:24" ht="15" x14ac:dyDescent="0.4">
      <c r="A120" s="103" t="s">
        <v>56</v>
      </c>
      <c r="B120" s="14"/>
      <c r="C120" s="125"/>
      <c r="D120" s="125"/>
      <c r="E120" s="126"/>
      <c r="F120" s="14"/>
      <c r="G120" s="127"/>
      <c r="H120" s="127"/>
      <c r="I120" s="128"/>
      <c r="J120" s="14"/>
      <c r="K120" s="125"/>
      <c r="L120" s="125"/>
      <c r="M120" s="126"/>
      <c r="N120" s="14"/>
      <c r="O120" s="127"/>
      <c r="P120" s="127"/>
      <c r="Q120" s="128"/>
      <c r="R120" s="129"/>
      <c r="S120" s="125"/>
      <c r="T120" s="125"/>
      <c r="U120" s="126"/>
    </row>
    <row r="121" spans="1:24" ht="4.05" customHeight="1" x14ac:dyDescent="0.4">
      <c r="A121" s="103"/>
      <c r="B121" s="14"/>
      <c r="C121" s="125"/>
      <c r="D121" s="125"/>
      <c r="E121" s="126"/>
      <c r="F121" s="14"/>
      <c r="G121" s="127"/>
      <c r="H121" s="127"/>
      <c r="I121" s="128"/>
      <c r="J121" s="14"/>
      <c r="K121" s="125"/>
      <c r="L121" s="125"/>
      <c r="M121" s="126"/>
      <c r="N121" s="14"/>
      <c r="O121" s="127"/>
      <c r="P121" s="127"/>
      <c r="Q121" s="128"/>
      <c r="R121" s="129"/>
      <c r="S121" s="125"/>
      <c r="T121" s="125"/>
      <c r="U121" s="126"/>
    </row>
    <row r="122" spans="1:24" s="39" customFormat="1" ht="15" x14ac:dyDescent="0.4">
      <c r="A122" s="90" t="s">
        <v>53</v>
      </c>
      <c r="B122" s="19"/>
      <c r="C122" s="130">
        <v>15.7</v>
      </c>
      <c r="D122" s="130">
        <v>14.8</v>
      </c>
      <c r="E122" s="166">
        <f t="shared" ref="E122:E127" si="33">(C122-D122)/D122</f>
        <v>6.081081081081071E-2</v>
      </c>
      <c r="F122" s="19"/>
      <c r="G122" s="133">
        <v>16.600000000000001</v>
      </c>
      <c r="H122" s="133">
        <v>16.3</v>
      </c>
      <c r="I122" s="107">
        <f t="shared" ref="I122:I127" si="34">(G122-H122)/H122</f>
        <v>1.8404907975460166E-2</v>
      </c>
      <c r="J122" s="19"/>
      <c r="K122" s="130">
        <v>17.7</v>
      </c>
      <c r="L122" s="130">
        <v>17</v>
      </c>
      <c r="M122" s="166">
        <f t="shared" ref="M122:M127" si="35">(K122-L122)/L122</f>
        <v>4.1176470588235252E-2</v>
      </c>
      <c r="N122" s="19"/>
      <c r="O122" s="133">
        <v>16.8</v>
      </c>
      <c r="P122" s="133">
        <v>16.100000000000001</v>
      </c>
      <c r="Q122" s="107">
        <f t="shared" ref="Q122:Q127" si="36">(O122-P122)/P122</f>
        <v>4.3478260869565168E-2</v>
      </c>
      <c r="R122" s="135"/>
      <c r="S122" s="130">
        <f t="shared" ref="S122:S127" si="37">SUM(C122,G122,K122,O122)</f>
        <v>66.8</v>
      </c>
      <c r="T122" s="130">
        <f t="shared" ref="T122:T127" si="38">SUM(D122,H122,L122,P122)</f>
        <v>64.2</v>
      </c>
      <c r="U122" s="166">
        <f t="shared" ref="U122:U127" si="39">(S122-T122)/T122</f>
        <v>4.0498442367601153E-2</v>
      </c>
    </row>
    <row r="123" spans="1:24" s="39" customFormat="1" ht="15" x14ac:dyDescent="0.4">
      <c r="A123" s="90" t="s">
        <v>124</v>
      </c>
      <c r="B123" s="19"/>
      <c r="C123" s="130">
        <v>15.5</v>
      </c>
      <c r="D123" s="130">
        <f>D122</f>
        <v>14.8</v>
      </c>
      <c r="E123" s="166">
        <f t="shared" si="33"/>
        <v>4.7297297297297244E-2</v>
      </c>
      <c r="F123" s="19"/>
      <c r="G123" s="133">
        <v>16.5</v>
      </c>
      <c r="H123" s="133">
        <f>H122</f>
        <v>16.3</v>
      </c>
      <c r="I123" s="107">
        <f t="shared" si="34"/>
        <v>1.2269938650306704E-2</v>
      </c>
      <c r="J123" s="19"/>
      <c r="K123" s="130">
        <v>17.7</v>
      </c>
      <c r="L123" s="130">
        <f>L122</f>
        <v>17</v>
      </c>
      <c r="M123" s="166">
        <f t="shared" si="35"/>
        <v>4.1176470588235252E-2</v>
      </c>
      <c r="N123" s="19"/>
      <c r="O123" s="133">
        <v>16.8</v>
      </c>
      <c r="P123" s="133">
        <f>P122</f>
        <v>16.100000000000001</v>
      </c>
      <c r="Q123" s="107">
        <f t="shared" si="36"/>
        <v>4.3478260869565168E-2</v>
      </c>
      <c r="R123" s="135"/>
      <c r="S123" s="130">
        <f t="shared" si="37"/>
        <v>66.5</v>
      </c>
      <c r="T123" s="130">
        <f t="shared" si="38"/>
        <v>64.2</v>
      </c>
      <c r="U123" s="166">
        <f t="shared" si="39"/>
        <v>3.5825545171339519E-2</v>
      </c>
    </row>
    <row r="124" spans="1:24" ht="15" x14ac:dyDescent="0.4">
      <c r="A124" s="90" t="s">
        <v>57</v>
      </c>
      <c r="B124" s="14"/>
      <c r="C124" s="130">
        <v>11.9</v>
      </c>
      <c r="D124" s="130">
        <v>11.2</v>
      </c>
      <c r="E124" s="166">
        <f t="shared" si="33"/>
        <v>6.2500000000000097E-2</v>
      </c>
      <c r="F124" s="19"/>
      <c r="G124" s="133">
        <v>12.5</v>
      </c>
      <c r="H124" s="133">
        <v>12.5</v>
      </c>
      <c r="I124" s="107">
        <f t="shared" si="34"/>
        <v>0</v>
      </c>
      <c r="J124" s="19"/>
      <c r="K124" s="130">
        <v>13.7</v>
      </c>
      <c r="L124" s="130">
        <v>13</v>
      </c>
      <c r="M124" s="166">
        <f t="shared" si="35"/>
        <v>5.3846153846153794E-2</v>
      </c>
      <c r="N124" s="19"/>
      <c r="O124" s="133">
        <v>13.2</v>
      </c>
      <c r="P124" s="133">
        <v>12.6</v>
      </c>
      <c r="Q124" s="107">
        <f t="shared" si="36"/>
        <v>4.7619047619047596E-2</v>
      </c>
      <c r="R124" s="135"/>
      <c r="S124" s="130">
        <f t="shared" si="37"/>
        <v>51.3</v>
      </c>
      <c r="T124" s="130">
        <f t="shared" si="38"/>
        <v>49.300000000000004</v>
      </c>
      <c r="U124" s="166">
        <f t="shared" si="39"/>
        <v>4.0567951318458272E-2</v>
      </c>
      <c r="V124" s="39"/>
      <c r="W124" s="39"/>
      <c r="X124" s="39"/>
    </row>
    <row r="125" spans="1:24" ht="15" x14ac:dyDescent="0.4">
      <c r="A125" s="50" t="s">
        <v>125</v>
      </c>
      <c r="B125" s="14"/>
      <c r="C125" s="130">
        <v>11.7</v>
      </c>
      <c r="D125" s="130">
        <f>D124</f>
        <v>11.2</v>
      </c>
      <c r="E125" s="166">
        <f t="shared" si="33"/>
        <v>4.4642857142857144E-2</v>
      </c>
      <c r="F125" s="19"/>
      <c r="G125" s="133">
        <v>12.5</v>
      </c>
      <c r="H125" s="133">
        <f>H124</f>
        <v>12.5</v>
      </c>
      <c r="I125" s="107">
        <f t="shared" si="34"/>
        <v>0</v>
      </c>
      <c r="J125" s="19"/>
      <c r="K125" s="130">
        <v>13.7</v>
      </c>
      <c r="L125" s="130">
        <f>L124</f>
        <v>13</v>
      </c>
      <c r="M125" s="166">
        <f t="shared" si="35"/>
        <v>5.3846153846153794E-2</v>
      </c>
      <c r="N125" s="19"/>
      <c r="O125" s="133">
        <v>13.2</v>
      </c>
      <c r="P125" s="133">
        <f>P124</f>
        <v>12.6</v>
      </c>
      <c r="Q125" s="107">
        <f t="shared" si="36"/>
        <v>4.7619047619047596E-2</v>
      </c>
      <c r="R125" s="135"/>
      <c r="S125" s="130">
        <v>51</v>
      </c>
      <c r="T125" s="130">
        <f t="shared" si="38"/>
        <v>49.300000000000004</v>
      </c>
      <c r="U125" s="166">
        <f t="shared" si="39"/>
        <v>3.4482758620689564E-2</v>
      </c>
      <c r="V125" s="39"/>
      <c r="W125" s="39"/>
      <c r="X125" s="39"/>
    </row>
    <row r="126" spans="1:24" ht="15.6" x14ac:dyDescent="0.4">
      <c r="A126" s="50" t="s">
        <v>115</v>
      </c>
      <c r="B126" s="14"/>
      <c r="C126" s="130">
        <v>8.1999999999999993</v>
      </c>
      <c r="D126" s="130">
        <v>7.6</v>
      </c>
      <c r="E126" s="166">
        <f t="shared" si="33"/>
        <v>7.8947368421052586E-2</v>
      </c>
      <c r="F126" s="14"/>
      <c r="G126" s="133">
        <v>8.9</v>
      </c>
      <c r="H126" s="133">
        <v>8.6</v>
      </c>
      <c r="I126" s="107">
        <f t="shared" si="34"/>
        <v>3.4883720930232641E-2</v>
      </c>
      <c r="J126" s="14"/>
      <c r="K126" s="130">
        <v>9.6</v>
      </c>
      <c r="L126" s="130">
        <v>9</v>
      </c>
      <c r="M126" s="166">
        <f t="shared" si="35"/>
        <v>6.6666666666666624E-2</v>
      </c>
      <c r="N126" s="14"/>
      <c r="O126" s="133">
        <v>9.1999999999999993</v>
      </c>
      <c r="P126" s="133">
        <v>8.8000000000000007</v>
      </c>
      <c r="Q126" s="107">
        <f t="shared" si="36"/>
        <v>4.5454545454545289E-2</v>
      </c>
      <c r="R126" s="129"/>
      <c r="S126" s="130">
        <f t="shared" si="37"/>
        <v>35.900000000000006</v>
      </c>
      <c r="T126" s="130">
        <f t="shared" si="38"/>
        <v>34</v>
      </c>
      <c r="U126" s="166">
        <f t="shared" si="39"/>
        <v>5.588235294117664E-2</v>
      </c>
    </row>
    <row r="127" spans="1:24" ht="15.6" x14ac:dyDescent="0.4">
      <c r="A127" s="50" t="s">
        <v>126</v>
      </c>
      <c r="B127" s="14"/>
      <c r="C127" s="130">
        <v>8</v>
      </c>
      <c r="D127" s="130">
        <f>D126</f>
        <v>7.6</v>
      </c>
      <c r="E127" s="166">
        <f t="shared" si="33"/>
        <v>5.2631578947368474E-2</v>
      </c>
      <c r="F127" s="14"/>
      <c r="G127" s="133">
        <v>8.8000000000000007</v>
      </c>
      <c r="H127" s="133">
        <f>H126</f>
        <v>8.6</v>
      </c>
      <c r="I127" s="107">
        <f t="shared" si="34"/>
        <v>2.3255813953488497E-2</v>
      </c>
      <c r="J127" s="14"/>
      <c r="K127" s="130">
        <v>9.6</v>
      </c>
      <c r="L127" s="130">
        <f>L126</f>
        <v>9</v>
      </c>
      <c r="M127" s="166">
        <f t="shared" si="35"/>
        <v>6.6666666666666624E-2</v>
      </c>
      <c r="N127" s="14"/>
      <c r="O127" s="133">
        <v>9.1999999999999993</v>
      </c>
      <c r="P127" s="133">
        <f>P126</f>
        <v>8.8000000000000007</v>
      </c>
      <c r="Q127" s="107">
        <f t="shared" si="36"/>
        <v>4.5454545454545289E-2</v>
      </c>
      <c r="R127" s="129"/>
      <c r="S127" s="130">
        <f t="shared" si="37"/>
        <v>35.599999999999994</v>
      </c>
      <c r="T127" s="130">
        <f t="shared" si="38"/>
        <v>34</v>
      </c>
      <c r="U127" s="166">
        <f t="shared" si="39"/>
        <v>4.7058823529411598E-2</v>
      </c>
    </row>
    <row r="128" spans="1:24" ht="4.05" customHeight="1" x14ac:dyDescent="0.4">
      <c r="A128" s="50"/>
      <c r="B128" s="14"/>
      <c r="C128" s="130"/>
      <c r="D128" s="130"/>
      <c r="E128" s="126"/>
      <c r="F128" s="14"/>
      <c r="G128" s="133"/>
      <c r="H128" s="133"/>
      <c r="I128" s="128"/>
      <c r="J128" s="14"/>
      <c r="K128" s="130"/>
      <c r="L128" s="130"/>
      <c r="M128" s="126"/>
      <c r="N128" s="14"/>
      <c r="O128" s="133"/>
      <c r="P128" s="133"/>
      <c r="Q128" s="128"/>
      <c r="R128" s="129"/>
      <c r="S128" s="130"/>
      <c r="T128" s="130"/>
      <c r="U128" s="126"/>
    </row>
    <row r="129" spans="1:21" ht="15" x14ac:dyDescent="0.4">
      <c r="A129" s="50" t="s">
        <v>161</v>
      </c>
      <c r="B129" s="14"/>
      <c r="C129" s="130"/>
      <c r="D129" s="130"/>
      <c r="E129" s="166">
        <v>2.1999999999999999E-2</v>
      </c>
      <c r="F129" s="14"/>
      <c r="G129" s="133"/>
      <c r="H129" s="133"/>
      <c r="I129" s="107">
        <v>1.6E-2</v>
      </c>
      <c r="J129" s="14"/>
      <c r="K129" s="130"/>
      <c r="L129" s="130"/>
      <c r="M129" s="166">
        <v>4.2999999999999997E-2</v>
      </c>
      <c r="N129" s="14"/>
      <c r="O129" s="133"/>
      <c r="P129" s="133"/>
      <c r="Q129" s="107">
        <v>5.3999999999999999E-2</v>
      </c>
      <c r="R129" s="129"/>
      <c r="S129" s="130"/>
      <c r="T129" s="130"/>
      <c r="U129" s="166">
        <v>3.5000000000000003E-2</v>
      </c>
    </row>
    <row r="130" spans="1:21" ht="15.6" x14ac:dyDescent="0.4">
      <c r="A130" s="50" t="s">
        <v>206</v>
      </c>
      <c r="B130" s="14"/>
      <c r="C130" s="130"/>
      <c r="D130" s="130"/>
      <c r="E130" s="166">
        <v>0.05</v>
      </c>
      <c r="F130" s="14"/>
      <c r="G130" s="133"/>
      <c r="H130" s="133"/>
      <c r="I130" s="107">
        <v>4.5999999999999999E-2</v>
      </c>
      <c r="J130" s="14"/>
      <c r="K130" s="130"/>
      <c r="L130" s="130"/>
      <c r="M130" s="166">
        <v>5.5E-2</v>
      </c>
      <c r="N130" s="14"/>
      <c r="O130" s="133"/>
      <c r="P130" s="133"/>
      <c r="Q130" s="107">
        <v>6.8000000000000005E-2</v>
      </c>
      <c r="R130" s="129"/>
      <c r="S130" s="130"/>
      <c r="T130" s="130"/>
      <c r="U130" s="166">
        <v>5.6000000000000001E-2</v>
      </c>
    </row>
    <row r="131" spans="1:21" x14ac:dyDescent="0.25">
      <c r="E131" s="145"/>
      <c r="I131" s="145"/>
      <c r="M131" s="145"/>
      <c r="Q131" s="145"/>
      <c r="U131" s="145"/>
    </row>
    <row r="132" spans="1:21" s="163" customFormat="1" ht="29.25" customHeight="1" x14ac:dyDescent="0.25">
      <c r="A132" s="418" t="s">
        <v>139</v>
      </c>
      <c r="B132" s="418"/>
      <c r="C132" s="418"/>
      <c r="D132" s="418"/>
      <c r="E132" s="418"/>
      <c r="F132" s="418"/>
      <c r="G132" s="418"/>
      <c r="H132" s="418"/>
      <c r="I132" s="418"/>
      <c r="J132" s="418"/>
      <c r="K132" s="418"/>
      <c r="L132" s="418"/>
      <c r="M132" s="418"/>
      <c r="N132" s="418"/>
      <c r="O132" s="418"/>
      <c r="P132" s="418"/>
      <c r="Q132" s="418"/>
      <c r="R132" s="418"/>
      <c r="S132" s="418"/>
      <c r="T132" s="418"/>
      <c r="U132" s="418"/>
    </row>
    <row r="133" spans="1:21" s="163" customFormat="1" ht="15.6" x14ac:dyDescent="0.25">
      <c r="A133" s="108"/>
      <c r="B133" s="108"/>
      <c r="C133" s="108"/>
      <c r="D133" s="108"/>
      <c r="E133" s="108"/>
      <c r="F133" s="108"/>
      <c r="G133" s="108"/>
      <c r="H133" s="108"/>
      <c r="I133" s="108"/>
      <c r="J133" s="108"/>
      <c r="K133" s="108"/>
      <c r="L133" s="108"/>
      <c r="M133" s="108"/>
      <c r="N133" s="108"/>
      <c r="O133" s="108"/>
      <c r="P133" s="108"/>
      <c r="Q133" s="108"/>
      <c r="R133" s="108"/>
      <c r="S133" s="108"/>
      <c r="T133" s="108"/>
      <c r="U133" s="108"/>
    </row>
    <row r="134" spans="1:21" s="163" customFormat="1" ht="15.6" x14ac:dyDescent="0.25">
      <c r="A134" s="108"/>
      <c r="B134" s="108"/>
      <c r="C134" s="108"/>
      <c r="D134" s="108"/>
      <c r="E134" s="108"/>
      <c r="F134" s="108"/>
      <c r="G134" s="108"/>
      <c r="H134" s="108"/>
      <c r="I134" s="108"/>
      <c r="J134" s="108"/>
      <c r="K134" s="108"/>
      <c r="L134" s="108"/>
      <c r="M134" s="108"/>
      <c r="N134" s="108"/>
      <c r="O134" s="108"/>
      <c r="P134" s="108"/>
      <c r="Q134" s="108"/>
      <c r="R134" s="108"/>
      <c r="S134" s="108"/>
      <c r="T134" s="108"/>
      <c r="U134" s="108"/>
    </row>
  </sheetData>
  <sheetProtection formatCells="0" formatColumns="0" formatRows="0" insertColumns="0" insertRows="0" insertHyperlinks="0" sort="0" autoFilter="0" pivotTables="0"/>
  <mergeCells count="6">
    <mergeCell ref="A20:U20"/>
    <mergeCell ref="A44:U44"/>
    <mergeCell ref="A132:U132"/>
    <mergeCell ref="A115:U115"/>
    <mergeCell ref="A69:U69"/>
    <mergeCell ref="A94:U94"/>
  </mergeCells>
  <pageMargins left="0.25" right="0.25" top="0.7" bottom="0.5" header="0.5" footer="0.5"/>
  <pageSetup scale="56" fitToHeight="2" orientation="landscape" r:id="rId1"/>
  <headerFooter>
    <oddHeader>&amp;C&amp;"Arial,Bold"&amp;12Shipment and Depletion Information</oddHeader>
  </headerFooter>
  <rowBreaks count="1" manualBreakCount="1">
    <brk id="69" max="16383" man="1"/>
  </rowBreaks>
  <ignoredErrors>
    <ignoredError sqref="Q34:Q4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134"/>
  <sheetViews>
    <sheetView topLeftCell="A49" zoomScale="85" zoomScaleNormal="85" workbookViewId="0">
      <selection activeCell="M37" sqref="M37"/>
    </sheetView>
  </sheetViews>
  <sheetFormatPr defaultColWidth="9.21875" defaultRowHeight="13.2" x14ac:dyDescent="0.25"/>
  <cols>
    <col min="1" max="1" width="59.21875" style="12" customWidth="1"/>
    <col min="2" max="2" width="2.77734375" style="12" customWidth="1"/>
    <col min="3" max="4" width="9.5546875" style="12" bestFit="1" customWidth="1"/>
    <col min="5" max="5" width="8.21875" style="12" bestFit="1" customWidth="1"/>
    <col min="6" max="6" width="1.77734375" style="12" customWidth="1"/>
    <col min="7" max="7" width="9.77734375" style="12" bestFit="1" customWidth="1"/>
    <col min="8" max="8" width="9.5546875" style="12" bestFit="1" customWidth="1"/>
    <col min="9" max="9" width="8.21875" style="12" bestFit="1" customWidth="1"/>
    <col min="10" max="10" width="1.77734375" style="12" customWidth="1"/>
    <col min="11" max="11" width="9.21875" style="12" customWidth="1"/>
    <col min="12" max="12" width="9.77734375" style="12" customWidth="1"/>
    <col min="13" max="13" width="8.21875" style="12" customWidth="1"/>
    <col min="14" max="14" width="1.77734375" style="12" customWidth="1"/>
    <col min="15" max="15" width="9.21875" style="12" customWidth="1"/>
    <col min="16" max="16" width="9.77734375" style="12" customWidth="1"/>
    <col min="17" max="17" width="9" style="12" customWidth="1"/>
    <col min="18" max="18" width="1.77734375" style="12" customWidth="1"/>
    <col min="19" max="19" width="11" style="12" bestFit="1" customWidth="1"/>
    <col min="20" max="20" width="9.77734375" style="12" bestFit="1" customWidth="1"/>
    <col min="21" max="21" width="10" style="12" bestFit="1" customWidth="1"/>
    <col min="22" max="22" width="1.77734375" style="12" customWidth="1"/>
    <col min="23" max="16384" width="9.21875" style="12"/>
  </cols>
  <sheetData>
    <row r="1" spans="1:24" s="16" customFormat="1" ht="32.25" customHeight="1" thickBot="1" x14ac:dyDescent="0.45">
      <c r="A1" s="20" t="s">
        <v>50</v>
      </c>
      <c r="B1" s="17"/>
      <c r="C1" s="51" t="s">
        <v>46</v>
      </c>
      <c r="D1" s="51" t="s">
        <v>38</v>
      </c>
      <c r="E1" s="21" t="s">
        <v>4</v>
      </c>
      <c r="F1" s="18"/>
      <c r="G1" s="51" t="s">
        <v>47</v>
      </c>
      <c r="H1" s="51" t="s">
        <v>39</v>
      </c>
      <c r="I1" s="21" t="s">
        <v>4</v>
      </c>
      <c r="J1" s="18"/>
      <c r="K1" s="51" t="s">
        <v>48</v>
      </c>
      <c r="L1" s="51" t="s">
        <v>40</v>
      </c>
      <c r="M1" s="21" t="s">
        <v>4</v>
      </c>
      <c r="N1" s="18"/>
      <c r="O1" s="51" t="s">
        <v>49</v>
      </c>
      <c r="P1" s="51" t="s">
        <v>41</v>
      </c>
      <c r="Q1" s="21" t="s">
        <v>4</v>
      </c>
      <c r="S1" s="21">
        <v>2017</v>
      </c>
      <c r="T1" s="21">
        <v>2016</v>
      </c>
      <c r="U1" s="21" t="s">
        <v>4</v>
      </c>
    </row>
    <row r="2" spans="1:24" ht="15" x14ac:dyDescent="0.4">
      <c r="A2" s="36" t="s">
        <v>51</v>
      </c>
      <c r="B2" s="14"/>
      <c r="C2" s="95"/>
      <c r="D2" s="95"/>
      <c r="E2" s="52"/>
      <c r="F2" s="14"/>
      <c r="G2" s="96"/>
      <c r="H2" s="96"/>
      <c r="I2" s="32"/>
      <c r="J2" s="14"/>
      <c r="K2" s="95"/>
      <c r="L2" s="95"/>
      <c r="M2" s="52"/>
      <c r="N2" s="14"/>
      <c r="O2" s="96"/>
      <c r="P2" s="96"/>
      <c r="Q2" s="32"/>
      <c r="R2" s="15"/>
      <c r="S2" s="95"/>
      <c r="T2" s="95"/>
      <c r="U2" s="52"/>
    </row>
    <row r="3" spans="1:24" ht="15" x14ac:dyDescent="0.4">
      <c r="A3" s="103" t="s">
        <v>52</v>
      </c>
      <c r="B3" s="14"/>
      <c r="C3" s="95"/>
      <c r="D3" s="95"/>
      <c r="E3" s="52"/>
      <c r="F3" s="14"/>
      <c r="G3" s="96"/>
      <c r="H3" s="96"/>
      <c r="I3" s="32"/>
      <c r="J3" s="14"/>
      <c r="K3" s="95"/>
      <c r="L3" s="95"/>
      <c r="M3" s="52"/>
      <c r="N3" s="14"/>
      <c r="O3" s="96"/>
      <c r="P3" s="96"/>
      <c r="Q3" s="32"/>
      <c r="R3" s="15"/>
      <c r="S3" s="95"/>
      <c r="T3" s="95"/>
      <c r="U3" s="52"/>
    </row>
    <row r="4" spans="1:24" ht="4.05" customHeight="1" x14ac:dyDescent="0.4">
      <c r="A4" s="103"/>
      <c r="B4" s="14"/>
      <c r="C4" s="95"/>
      <c r="D4" s="95"/>
      <c r="E4" s="52"/>
      <c r="F4" s="14"/>
      <c r="G4" s="96"/>
      <c r="H4" s="96"/>
      <c r="I4" s="32"/>
      <c r="J4" s="14"/>
      <c r="K4" s="95"/>
      <c r="L4" s="95"/>
      <c r="M4" s="52"/>
      <c r="N4" s="14"/>
      <c r="O4" s="96"/>
      <c r="P4" s="96"/>
      <c r="Q4" s="32"/>
      <c r="R4" s="15"/>
      <c r="S4" s="95"/>
      <c r="T4" s="95"/>
      <c r="U4" s="52"/>
    </row>
    <row r="5" spans="1:24" s="7" customFormat="1" ht="15" x14ac:dyDescent="0.4">
      <c r="A5" s="90" t="s">
        <v>53</v>
      </c>
      <c r="B5" s="19"/>
      <c r="C5" s="94">
        <v>68.942740999999998</v>
      </c>
      <c r="D5" s="94">
        <v>60.266035000000002</v>
      </c>
      <c r="E5" s="104">
        <v>0.14299999999999999</v>
      </c>
      <c r="F5" s="19"/>
      <c r="G5" s="97">
        <v>73.900000000000006</v>
      </c>
      <c r="H5" s="97">
        <v>64</v>
      </c>
      <c r="I5" s="105">
        <f>(G5-H5)/H5</f>
        <v>0.15468750000000009</v>
      </c>
      <c r="J5" s="19"/>
      <c r="K5" s="94">
        <v>57.7</v>
      </c>
      <c r="L5" s="94">
        <v>51.4</v>
      </c>
      <c r="M5" s="104">
        <f t="shared" ref="M5:M6" si="0">(K5-L5)/L5</f>
        <v>0.1225680933852141</v>
      </c>
      <c r="N5" s="19"/>
      <c r="O5" s="97"/>
      <c r="P5" s="97"/>
      <c r="Q5" s="92"/>
      <c r="R5" s="10"/>
      <c r="S5" s="94">
        <f>SUM(C5,G5,K5,O5)</f>
        <v>200.54274099999998</v>
      </c>
      <c r="T5" s="94">
        <f>SUM(D5,H5,L5,P5)</f>
        <v>175.66603499999999</v>
      </c>
      <c r="U5" s="104">
        <f t="shared" ref="U5:U6" si="1">(S5-T5)/T5</f>
        <v>0.14161363635263918</v>
      </c>
    </row>
    <row r="6" spans="1:24" s="7" customFormat="1" ht="15.6" x14ac:dyDescent="0.4">
      <c r="A6" s="90" t="s">
        <v>54</v>
      </c>
      <c r="B6" s="19"/>
      <c r="C6" s="94">
        <v>67.532747999999998</v>
      </c>
      <c r="D6" s="94">
        <f>D5</f>
        <v>60.266035000000002</v>
      </c>
      <c r="E6" s="104">
        <v>0.11899999999999999</v>
      </c>
      <c r="F6" s="19"/>
      <c r="G6" s="97">
        <v>72.400000000000006</v>
      </c>
      <c r="H6" s="97">
        <f>H5</f>
        <v>64</v>
      </c>
      <c r="I6" s="105">
        <f>(G6-H6)/H6</f>
        <v>0.13125000000000009</v>
      </c>
      <c r="J6" s="19"/>
      <c r="K6" s="94">
        <v>56.7</v>
      </c>
      <c r="L6" s="94">
        <f>L5</f>
        <v>51.4</v>
      </c>
      <c r="M6" s="104">
        <f t="shared" si="0"/>
        <v>0.10311284046692616</v>
      </c>
      <c r="N6" s="19"/>
      <c r="O6" s="97"/>
      <c r="P6" s="97"/>
      <c r="Q6" s="92"/>
      <c r="R6" s="10"/>
      <c r="S6" s="94">
        <f>SUM(C6,G6,K6,O6)</f>
        <v>196.63274799999999</v>
      </c>
      <c r="T6" s="94">
        <f>SUM(D6,H6,L6,P6)</f>
        <v>175.66603499999999</v>
      </c>
      <c r="U6" s="104">
        <f t="shared" si="1"/>
        <v>0.11935553164844871</v>
      </c>
    </row>
    <row r="7" spans="1:24" s="7" customFormat="1" ht="4.05" customHeight="1" x14ac:dyDescent="0.4">
      <c r="A7" s="90"/>
      <c r="B7" s="19"/>
      <c r="C7" s="94"/>
      <c r="D7" s="94"/>
      <c r="E7" s="91"/>
      <c r="F7" s="19"/>
      <c r="G7" s="97"/>
      <c r="H7" s="97"/>
      <c r="I7" s="32"/>
      <c r="J7" s="19"/>
      <c r="K7" s="94"/>
      <c r="L7" s="94"/>
      <c r="M7" s="91"/>
      <c r="N7" s="19"/>
      <c r="O7" s="97"/>
      <c r="P7" s="97"/>
      <c r="Q7" s="92"/>
      <c r="R7" s="10"/>
      <c r="S7" s="94"/>
      <c r="T7" s="94"/>
      <c r="U7" s="91"/>
    </row>
    <row r="8" spans="1:24" ht="15.6" x14ac:dyDescent="0.4">
      <c r="A8" s="90" t="s">
        <v>72</v>
      </c>
      <c r="B8" s="14"/>
      <c r="C8" s="94"/>
      <c r="D8" s="94"/>
      <c r="E8" s="104">
        <v>9.7000000000000003E-2</v>
      </c>
      <c r="F8" s="14"/>
      <c r="G8" s="97"/>
      <c r="H8" s="97"/>
      <c r="I8" s="105">
        <v>0.13800000000000001</v>
      </c>
      <c r="J8" s="14"/>
      <c r="K8" s="94"/>
      <c r="L8" s="94"/>
      <c r="M8" s="104">
        <v>0.107</v>
      </c>
      <c r="N8" s="14"/>
      <c r="O8" s="97"/>
      <c r="P8" s="97"/>
      <c r="Q8" s="32"/>
      <c r="R8" s="15"/>
      <c r="S8" s="94"/>
      <c r="T8" s="94"/>
      <c r="U8" s="104">
        <v>0.11600000000000001</v>
      </c>
    </row>
    <row r="9" spans="1:24" ht="15" x14ac:dyDescent="0.4">
      <c r="A9" s="86"/>
      <c r="B9" s="14"/>
      <c r="C9" s="24"/>
      <c r="D9" s="24"/>
      <c r="E9" s="33"/>
      <c r="F9" s="14"/>
      <c r="G9" s="78"/>
      <c r="H9" s="78"/>
      <c r="I9" s="32"/>
      <c r="J9" s="14"/>
      <c r="K9" s="24"/>
      <c r="L9" s="24"/>
      <c r="M9" s="33"/>
      <c r="N9" s="14"/>
      <c r="O9" s="78"/>
      <c r="P9" s="78"/>
      <c r="Q9" s="32"/>
      <c r="R9" s="15"/>
      <c r="S9" s="24"/>
      <c r="T9" s="24"/>
      <c r="U9" s="33"/>
    </row>
    <row r="10" spans="1:24" ht="15" x14ac:dyDescent="0.4">
      <c r="A10" s="36" t="s">
        <v>55</v>
      </c>
      <c r="B10" s="14"/>
      <c r="C10" s="95"/>
      <c r="D10" s="95"/>
      <c r="E10" s="52"/>
      <c r="F10" s="14"/>
      <c r="G10" s="96"/>
      <c r="H10" s="96"/>
      <c r="I10" s="32"/>
      <c r="J10" s="14"/>
      <c r="K10" s="95"/>
      <c r="L10" s="95"/>
      <c r="M10" s="52"/>
      <c r="N10" s="14"/>
      <c r="O10" s="96"/>
      <c r="P10" s="96"/>
      <c r="Q10" s="32"/>
      <c r="R10" s="15"/>
      <c r="S10" s="95"/>
      <c r="T10" s="95"/>
      <c r="U10" s="52"/>
    </row>
    <row r="11" spans="1:24" ht="15" x14ac:dyDescent="0.4">
      <c r="A11" s="103" t="s">
        <v>56</v>
      </c>
      <c r="B11" s="14"/>
      <c r="C11" s="95"/>
      <c r="D11" s="95"/>
      <c r="E11" s="52"/>
      <c r="F11" s="14"/>
      <c r="G11" s="96"/>
      <c r="H11" s="96"/>
      <c r="I11" s="32"/>
      <c r="J11" s="14"/>
      <c r="K11" s="95"/>
      <c r="L11" s="95"/>
      <c r="M11" s="52"/>
      <c r="N11" s="14"/>
      <c r="O11" s="96"/>
      <c r="P11" s="96"/>
      <c r="Q11" s="32"/>
      <c r="R11" s="15"/>
      <c r="S11" s="95"/>
      <c r="T11" s="95"/>
      <c r="U11" s="52"/>
    </row>
    <row r="12" spans="1:24" ht="4.05" customHeight="1" x14ac:dyDescent="0.4">
      <c r="A12" s="103"/>
      <c r="B12" s="14"/>
      <c r="C12" s="95"/>
      <c r="D12" s="95"/>
      <c r="E12" s="52"/>
      <c r="F12" s="14"/>
      <c r="G12" s="96"/>
      <c r="H12" s="96"/>
      <c r="I12" s="32"/>
      <c r="J12" s="14"/>
      <c r="K12" s="95"/>
      <c r="L12" s="95"/>
      <c r="M12" s="52"/>
      <c r="N12" s="14"/>
      <c r="O12" s="96"/>
      <c r="P12" s="96"/>
      <c r="Q12" s="32"/>
      <c r="R12" s="15"/>
      <c r="S12" s="95"/>
      <c r="T12" s="95"/>
      <c r="U12" s="52"/>
    </row>
    <row r="13" spans="1:24" s="7" customFormat="1" ht="15" x14ac:dyDescent="0.4">
      <c r="A13" s="90" t="s">
        <v>53</v>
      </c>
      <c r="B13" s="19"/>
      <c r="C13" s="94">
        <v>16.399999999999999</v>
      </c>
      <c r="D13" s="94">
        <v>15.7</v>
      </c>
      <c r="E13" s="104">
        <f t="shared" ref="E13:E18" si="2">(C13-D13)/D13</f>
        <v>4.4585987261146452E-2</v>
      </c>
      <c r="F13" s="19"/>
      <c r="G13" s="97">
        <v>18.2</v>
      </c>
      <c r="H13" s="97">
        <v>17</v>
      </c>
      <c r="I13" s="105">
        <f t="shared" ref="I13:I18" si="3">(G13-H13)/H13</f>
        <v>7.0588235294117604E-2</v>
      </c>
      <c r="J13" s="19"/>
      <c r="K13" s="94">
        <v>18.3</v>
      </c>
      <c r="L13" s="94">
        <v>18.399999999999999</v>
      </c>
      <c r="M13" s="104">
        <f t="shared" ref="M13:M18" si="4">(K13-L13)/L13</f>
        <v>-5.4347826086955367E-3</v>
      </c>
      <c r="N13" s="19"/>
      <c r="O13" s="97"/>
      <c r="P13" s="97"/>
      <c r="Q13" s="92"/>
      <c r="R13" s="10"/>
      <c r="S13" s="94">
        <f t="shared" ref="S13:T18" si="5">SUM(C13,G13,K13,O13)</f>
        <v>52.899999999999991</v>
      </c>
      <c r="T13" s="94">
        <f t="shared" si="5"/>
        <v>51.1</v>
      </c>
      <c r="U13" s="104">
        <f t="shared" ref="U13:U18" si="6">(S13-T13)/T13</f>
        <v>3.5225048923678864E-2</v>
      </c>
    </row>
    <row r="14" spans="1:24" s="7" customFormat="1" ht="15.6" x14ac:dyDescent="0.4">
      <c r="A14" s="90" t="s">
        <v>58</v>
      </c>
      <c r="B14" s="19"/>
      <c r="C14" s="94">
        <v>16.100000000000001</v>
      </c>
      <c r="D14" s="94">
        <f>D13</f>
        <v>15.7</v>
      </c>
      <c r="E14" s="104">
        <f t="shared" si="2"/>
        <v>2.5477707006369563E-2</v>
      </c>
      <c r="F14" s="19"/>
      <c r="G14" s="97">
        <v>18</v>
      </c>
      <c r="H14" s="97">
        <f>H13</f>
        <v>17</v>
      </c>
      <c r="I14" s="105">
        <f t="shared" si="3"/>
        <v>5.8823529411764705E-2</v>
      </c>
      <c r="J14" s="19"/>
      <c r="K14" s="94">
        <v>18.2</v>
      </c>
      <c r="L14" s="94">
        <f>L13</f>
        <v>18.399999999999999</v>
      </c>
      <c r="M14" s="104">
        <f t="shared" si="4"/>
        <v>-1.0869565217391266E-2</v>
      </c>
      <c r="N14" s="19"/>
      <c r="O14" s="97"/>
      <c r="P14" s="97"/>
      <c r="Q14" s="92"/>
      <c r="R14" s="10"/>
      <c r="S14" s="94">
        <f t="shared" si="5"/>
        <v>52.3</v>
      </c>
      <c r="T14" s="94">
        <f t="shared" si="5"/>
        <v>51.1</v>
      </c>
      <c r="U14" s="104">
        <f t="shared" si="6"/>
        <v>2.3483365949119289E-2</v>
      </c>
    </row>
    <row r="15" spans="1:24" ht="15" x14ac:dyDescent="0.4">
      <c r="A15" s="90" t="s">
        <v>57</v>
      </c>
      <c r="B15" s="14"/>
      <c r="C15" s="94">
        <v>12.4</v>
      </c>
      <c r="D15" s="94">
        <v>11.7</v>
      </c>
      <c r="E15" s="104">
        <f t="shared" si="2"/>
        <v>5.9829059829059922E-2</v>
      </c>
      <c r="F15" s="19"/>
      <c r="G15" s="97">
        <v>14.2</v>
      </c>
      <c r="H15" s="97">
        <v>12.8</v>
      </c>
      <c r="I15" s="105">
        <f t="shared" si="3"/>
        <v>0.10937499999999989</v>
      </c>
      <c r="J15" s="19"/>
      <c r="K15" s="94">
        <v>14</v>
      </c>
      <c r="L15" s="94">
        <v>14.1</v>
      </c>
      <c r="M15" s="104">
        <f t="shared" si="4"/>
        <v>-7.0921985815602584E-3</v>
      </c>
      <c r="N15" s="19"/>
      <c r="O15" s="97"/>
      <c r="P15" s="97"/>
      <c r="Q15" s="92"/>
      <c r="R15" s="10"/>
      <c r="S15" s="94">
        <f t="shared" si="5"/>
        <v>40.6</v>
      </c>
      <c r="T15" s="94">
        <f t="shared" si="5"/>
        <v>38.6</v>
      </c>
      <c r="U15" s="104">
        <f t="shared" si="6"/>
        <v>5.181347150259067E-2</v>
      </c>
      <c r="V15" s="7"/>
      <c r="W15" s="7"/>
      <c r="X15" s="7"/>
    </row>
    <row r="16" spans="1:24" ht="15.6" x14ac:dyDescent="0.4">
      <c r="A16" s="50" t="s">
        <v>59</v>
      </c>
      <c r="B16" s="14"/>
      <c r="C16" s="94">
        <v>12.1</v>
      </c>
      <c r="D16" s="94">
        <f>D15</f>
        <v>11.7</v>
      </c>
      <c r="E16" s="104">
        <f t="shared" si="2"/>
        <v>3.4188034188034219E-2</v>
      </c>
      <c r="F16" s="19"/>
      <c r="G16" s="97">
        <v>14</v>
      </c>
      <c r="H16" s="97">
        <f>H15</f>
        <v>12.8</v>
      </c>
      <c r="I16" s="105">
        <f t="shared" si="3"/>
        <v>9.3749999999999944E-2</v>
      </c>
      <c r="J16" s="19"/>
      <c r="K16" s="94">
        <v>13.9</v>
      </c>
      <c r="L16" s="94">
        <f>L15</f>
        <v>14.1</v>
      </c>
      <c r="M16" s="104">
        <f t="shared" si="4"/>
        <v>-1.4184397163120517E-2</v>
      </c>
      <c r="N16" s="19"/>
      <c r="O16" s="97"/>
      <c r="P16" s="97"/>
      <c r="Q16" s="92"/>
      <c r="R16" s="10"/>
      <c r="S16" s="94">
        <f t="shared" si="5"/>
        <v>40</v>
      </c>
      <c r="T16" s="94">
        <f t="shared" si="5"/>
        <v>38.6</v>
      </c>
      <c r="U16" s="104">
        <f t="shared" si="6"/>
        <v>3.6269430051813434E-2</v>
      </c>
      <c r="V16" s="7"/>
      <c r="W16" s="7"/>
      <c r="X16" s="7"/>
    </row>
    <row r="17" spans="1:21" ht="15.6" x14ac:dyDescent="0.4">
      <c r="A17" s="50" t="s">
        <v>60</v>
      </c>
      <c r="B17" s="14"/>
      <c r="C17" s="94">
        <v>7.1</v>
      </c>
      <c r="D17" s="94">
        <v>6.3</v>
      </c>
      <c r="E17" s="104">
        <f t="shared" si="2"/>
        <v>0.12698412698412695</v>
      </c>
      <c r="F17" s="14"/>
      <c r="G17" s="97">
        <v>8.1999999999999993</v>
      </c>
      <c r="H17" s="97">
        <v>6.9</v>
      </c>
      <c r="I17" s="105">
        <f t="shared" si="3"/>
        <v>0.18840579710144911</v>
      </c>
      <c r="J17" s="14"/>
      <c r="K17" s="94">
        <v>8.1</v>
      </c>
      <c r="L17" s="94">
        <v>7.6</v>
      </c>
      <c r="M17" s="104">
        <f t="shared" si="4"/>
        <v>6.5789473684210523E-2</v>
      </c>
      <c r="N17" s="14"/>
      <c r="O17" s="97"/>
      <c r="P17" s="97"/>
      <c r="Q17" s="32"/>
      <c r="R17" s="15"/>
      <c r="S17" s="94">
        <f t="shared" si="5"/>
        <v>23.4</v>
      </c>
      <c r="T17" s="94">
        <f t="shared" si="5"/>
        <v>20.799999999999997</v>
      </c>
      <c r="U17" s="104">
        <f t="shared" si="6"/>
        <v>0.12500000000000008</v>
      </c>
    </row>
    <row r="18" spans="1:21" ht="15.6" x14ac:dyDescent="0.4">
      <c r="A18" s="50" t="s">
        <v>61</v>
      </c>
      <c r="B18" s="14"/>
      <c r="C18" s="94">
        <v>6.8</v>
      </c>
      <c r="D18" s="94">
        <f>D17</f>
        <v>6.3</v>
      </c>
      <c r="E18" s="104">
        <f t="shared" si="2"/>
        <v>7.9365079365079361E-2</v>
      </c>
      <c r="F18" s="14"/>
      <c r="G18" s="97">
        <v>8</v>
      </c>
      <c r="H18" s="97">
        <f>H17</f>
        <v>6.9</v>
      </c>
      <c r="I18" s="105">
        <f t="shared" si="3"/>
        <v>0.15942028985507239</v>
      </c>
      <c r="J18" s="14"/>
      <c r="K18" s="94">
        <v>8.1</v>
      </c>
      <c r="L18" s="94">
        <v>7.6</v>
      </c>
      <c r="M18" s="104">
        <f t="shared" si="4"/>
        <v>6.5789473684210523E-2</v>
      </c>
      <c r="N18" s="14"/>
      <c r="O18" s="97"/>
      <c r="P18" s="97"/>
      <c r="Q18" s="32"/>
      <c r="R18" s="15"/>
      <c r="S18" s="94">
        <f t="shared" si="5"/>
        <v>22.9</v>
      </c>
      <c r="T18" s="94">
        <f t="shared" si="5"/>
        <v>20.799999999999997</v>
      </c>
      <c r="U18" s="104">
        <f t="shared" si="6"/>
        <v>0.10096153846153855</v>
      </c>
    </row>
    <row r="19" spans="1:21" ht="4.05" customHeight="1" x14ac:dyDescent="0.4">
      <c r="A19" s="50"/>
      <c r="B19" s="14"/>
      <c r="C19" s="94"/>
      <c r="D19" s="94"/>
      <c r="E19" s="52"/>
      <c r="F19" s="14"/>
      <c r="G19" s="97"/>
      <c r="H19" s="97"/>
      <c r="I19" s="32"/>
      <c r="J19" s="14"/>
      <c r="K19" s="94"/>
      <c r="L19" s="94"/>
      <c r="M19" s="52"/>
      <c r="N19" s="14"/>
      <c r="O19" s="97"/>
      <c r="P19" s="97"/>
      <c r="Q19" s="32"/>
      <c r="R19" s="15"/>
      <c r="S19" s="94"/>
      <c r="T19" s="94"/>
      <c r="U19" s="52"/>
    </row>
    <row r="20" spans="1:21" ht="15.6" x14ac:dyDescent="0.4">
      <c r="A20" s="50" t="s">
        <v>62</v>
      </c>
      <c r="B20" s="14"/>
      <c r="C20" s="94"/>
      <c r="D20" s="94"/>
      <c r="E20" s="104">
        <v>0.05</v>
      </c>
      <c r="F20" s="14"/>
      <c r="G20" s="97"/>
      <c r="H20" s="97"/>
      <c r="I20" s="105">
        <v>3.3000000000000002E-2</v>
      </c>
      <c r="J20" s="14"/>
      <c r="K20" s="94"/>
      <c r="L20" s="94"/>
      <c r="M20" s="104">
        <v>3.4000000000000002E-2</v>
      </c>
      <c r="N20" s="14"/>
      <c r="O20" s="97"/>
      <c r="P20" s="97"/>
      <c r="Q20" s="32"/>
      <c r="R20" s="15"/>
      <c r="S20" s="94"/>
      <c r="T20" s="94"/>
      <c r="U20" s="104">
        <v>3.9E-2</v>
      </c>
    </row>
    <row r="21" spans="1:21" ht="15.6" x14ac:dyDescent="0.4">
      <c r="A21" s="50" t="s">
        <v>63</v>
      </c>
      <c r="B21" s="14"/>
      <c r="C21" s="94"/>
      <c r="D21" s="94"/>
      <c r="E21" s="104">
        <v>0.11899999999999999</v>
      </c>
      <c r="F21" s="14"/>
      <c r="G21" s="97"/>
      <c r="H21" s="97"/>
      <c r="I21" s="105">
        <v>8.6999999999999994E-2</v>
      </c>
      <c r="J21" s="14"/>
      <c r="K21" s="94"/>
      <c r="L21" s="94"/>
      <c r="M21" s="104">
        <v>8.7999999999999995E-2</v>
      </c>
      <c r="N21" s="14"/>
      <c r="O21" s="97"/>
      <c r="P21" s="97"/>
      <c r="Q21" s="32"/>
      <c r="R21" s="15"/>
      <c r="S21" s="94"/>
      <c r="T21" s="94"/>
      <c r="U21" s="104">
        <v>9.7000000000000003E-2</v>
      </c>
    </row>
    <row r="22" spans="1:21" ht="15" x14ac:dyDescent="0.4">
      <c r="A22" s="43"/>
      <c r="B22" s="14"/>
      <c r="C22" s="24"/>
      <c r="D22" s="24"/>
      <c r="E22" s="52"/>
      <c r="F22" s="14"/>
      <c r="G22" s="24"/>
      <c r="H22" s="24"/>
      <c r="I22" s="33"/>
      <c r="J22" s="14"/>
      <c r="K22" s="24"/>
      <c r="L22" s="24"/>
      <c r="M22" s="52"/>
      <c r="N22" s="14"/>
      <c r="O22" s="24"/>
      <c r="P22" s="24"/>
      <c r="Q22" s="33"/>
      <c r="R22" s="15"/>
      <c r="S22" s="24"/>
      <c r="T22" s="24"/>
      <c r="U22" s="52"/>
    </row>
    <row r="23" spans="1:21" ht="29.25" customHeight="1" x14ac:dyDescent="0.25">
      <c r="A23" s="417" t="s">
        <v>110</v>
      </c>
      <c r="B23" s="417"/>
      <c r="C23" s="417"/>
      <c r="D23" s="417"/>
      <c r="E23" s="417"/>
      <c r="F23" s="417"/>
      <c r="G23" s="417"/>
      <c r="H23" s="417"/>
      <c r="I23" s="417"/>
      <c r="J23" s="417"/>
      <c r="K23" s="417"/>
      <c r="L23" s="417"/>
      <c r="M23" s="417"/>
      <c r="N23" s="417"/>
      <c r="O23" s="417"/>
      <c r="P23" s="417"/>
      <c r="Q23" s="417"/>
      <c r="R23" s="417"/>
      <c r="S23" s="417"/>
      <c r="T23" s="417"/>
      <c r="U23" s="417"/>
    </row>
    <row r="24" spans="1:21" ht="15.75" customHeight="1" x14ac:dyDescent="0.25">
      <c r="A24" s="417" t="s">
        <v>64</v>
      </c>
      <c r="B24" s="417"/>
      <c r="C24" s="417"/>
      <c r="D24" s="417"/>
      <c r="E24" s="417"/>
      <c r="F24" s="417"/>
      <c r="G24" s="417"/>
      <c r="H24" s="417"/>
      <c r="I24" s="417"/>
      <c r="J24" s="417"/>
      <c r="K24" s="417"/>
      <c r="L24" s="417"/>
      <c r="M24" s="417"/>
      <c r="N24" s="417"/>
      <c r="O24" s="417"/>
      <c r="P24" s="417"/>
      <c r="Q24" s="417"/>
      <c r="R24" s="417"/>
      <c r="S24" s="417"/>
      <c r="T24" s="417"/>
      <c r="U24" s="417"/>
    </row>
    <row r="25" spans="1:21" ht="29.25" customHeight="1" x14ac:dyDescent="0.25">
      <c r="A25" s="417" t="s">
        <v>111</v>
      </c>
      <c r="B25" s="417"/>
      <c r="C25" s="417"/>
      <c r="D25" s="417"/>
      <c r="E25" s="417"/>
      <c r="F25" s="417"/>
      <c r="G25" s="417"/>
      <c r="H25" s="417"/>
      <c r="I25" s="417"/>
      <c r="J25" s="417"/>
      <c r="K25" s="417"/>
      <c r="L25" s="417"/>
      <c r="M25" s="417"/>
      <c r="N25" s="417"/>
      <c r="O25" s="417"/>
      <c r="P25" s="417"/>
      <c r="Q25" s="417"/>
      <c r="R25" s="417"/>
      <c r="S25" s="417"/>
      <c r="T25" s="417"/>
      <c r="U25" s="417"/>
    </row>
    <row r="26" spans="1:21" ht="69.75" customHeight="1" x14ac:dyDescent="0.25">
      <c r="A26" s="417" t="s">
        <v>112</v>
      </c>
      <c r="B26" s="417"/>
      <c r="C26" s="417"/>
      <c r="D26" s="417"/>
      <c r="E26" s="417"/>
      <c r="F26" s="417"/>
      <c r="G26" s="417"/>
      <c r="H26" s="417"/>
      <c r="I26" s="417"/>
      <c r="J26" s="417"/>
      <c r="K26" s="417"/>
      <c r="L26" s="417"/>
      <c r="M26" s="417"/>
      <c r="N26" s="417"/>
      <c r="O26" s="417"/>
      <c r="P26" s="417"/>
      <c r="Q26" s="417"/>
      <c r="R26" s="417"/>
      <c r="S26" s="417"/>
      <c r="T26" s="417"/>
      <c r="U26" s="417"/>
    </row>
    <row r="27" spans="1:21" ht="28.5" customHeight="1" x14ac:dyDescent="0.25">
      <c r="A27" s="417" t="s">
        <v>65</v>
      </c>
      <c r="B27" s="417"/>
      <c r="C27" s="417"/>
      <c r="D27" s="417"/>
      <c r="E27" s="417"/>
      <c r="F27" s="417"/>
      <c r="G27" s="417"/>
      <c r="H27" s="417"/>
      <c r="I27" s="417"/>
      <c r="J27" s="417"/>
      <c r="K27" s="417"/>
      <c r="L27" s="417"/>
      <c r="M27" s="417"/>
      <c r="N27" s="417"/>
      <c r="O27" s="417"/>
      <c r="P27" s="417"/>
      <c r="Q27" s="417"/>
      <c r="R27" s="417"/>
      <c r="S27" s="417"/>
      <c r="T27" s="417"/>
      <c r="U27" s="417"/>
    </row>
    <row r="28" spans="1:21" ht="71.25" customHeight="1" x14ac:dyDescent="0.25">
      <c r="A28" s="417" t="s">
        <v>113</v>
      </c>
      <c r="B28" s="417"/>
      <c r="C28" s="417"/>
      <c r="D28" s="417"/>
      <c r="E28" s="417"/>
      <c r="F28" s="417"/>
      <c r="G28" s="417"/>
      <c r="H28" s="417"/>
      <c r="I28" s="417"/>
      <c r="J28" s="417"/>
      <c r="K28" s="417"/>
      <c r="L28" s="417"/>
      <c r="M28" s="417"/>
      <c r="N28" s="417"/>
      <c r="O28" s="417"/>
      <c r="P28" s="417"/>
      <c r="Q28" s="417"/>
      <c r="R28" s="417"/>
      <c r="S28" s="417"/>
      <c r="T28" s="417"/>
      <c r="U28" s="417"/>
    </row>
    <row r="29" spans="1:21" ht="13.8" thickBot="1" x14ac:dyDescent="0.3">
      <c r="A29" s="109"/>
      <c r="B29" s="102"/>
      <c r="C29" s="102"/>
      <c r="D29" s="102"/>
      <c r="E29" s="102"/>
      <c r="F29" s="102"/>
      <c r="G29" s="102"/>
      <c r="H29" s="102"/>
      <c r="I29" s="102"/>
      <c r="J29" s="102"/>
      <c r="K29" s="102"/>
      <c r="L29" s="102"/>
      <c r="M29" s="102"/>
      <c r="N29" s="102"/>
      <c r="O29" s="102"/>
      <c r="P29" s="102"/>
      <c r="Q29" s="102"/>
      <c r="R29" s="102"/>
      <c r="S29" s="102"/>
      <c r="T29" s="102"/>
      <c r="U29" s="102"/>
    </row>
    <row r="30" spans="1:21" ht="60" customHeight="1" thickBot="1" x14ac:dyDescent="0.45">
      <c r="A30" s="20" t="s">
        <v>42</v>
      </c>
      <c r="B30" s="17"/>
      <c r="C30" s="51" t="s">
        <v>38</v>
      </c>
      <c r="D30" s="51" t="s">
        <v>29</v>
      </c>
      <c r="E30" s="21" t="s">
        <v>4</v>
      </c>
      <c r="F30" s="18"/>
      <c r="G30" s="51" t="s">
        <v>39</v>
      </c>
      <c r="H30" s="51" t="s">
        <v>31</v>
      </c>
      <c r="I30" s="21" t="s">
        <v>4</v>
      </c>
      <c r="J30" s="18"/>
      <c r="K30" s="51" t="s">
        <v>40</v>
      </c>
      <c r="L30" s="51" t="s">
        <v>32</v>
      </c>
      <c r="M30" s="21" t="s">
        <v>4</v>
      </c>
      <c r="N30" s="18"/>
      <c r="O30" s="51" t="s">
        <v>41</v>
      </c>
      <c r="P30" s="51" t="s">
        <v>33</v>
      </c>
      <c r="Q30" s="21" t="s">
        <v>4</v>
      </c>
      <c r="S30" s="21">
        <v>2016</v>
      </c>
      <c r="T30" s="21">
        <v>2015</v>
      </c>
      <c r="U30" s="21" t="s">
        <v>4</v>
      </c>
    </row>
    <row r="31" spans="1:21" ht="15" x14ac:dyDescent="0.4">
      <c r="A31" s="36" t="s">
        <v>51</v>
      </c>
      <c r="B31" s="14"/>
      <c r="C31" s="95"/>
      <c r="D31" s="95"/>
      <c r="E31" s="52"/>
      <c r="F31" s="14"/>
      <c r="G31" s="96"/>
      <c r="H31" s="96"/>
      <c r="I31" s="32"/>
      <c r="J31" s="14"/>
      <c r="K31" s="95"/>
      <c r="L31" s="95"/>
      <c r="M31" s="52"/>
      <c r="N31" s="14"/>
      <c r="O31" s="96"/>
      <c r="P31" s="96"/>
      <c r="Q31" s="32"/>
      <c r="R31" s="15"/>
      <c r="S31" s="95"/>
      <c r="T31" s="95"/>
      <c r="U31" s="52"/>
    </row>
    <row r="32" spans="1:21" ht="15" x14ac:dyDescent="0.4">
      <c r="A32" s="103" t="s">
        <v>52</v>
      </c>
      <c r="B32" s="14"/>
      <c r="C32" s="95"/>
      <c r="D32" s="95"/>
      <c r="E32" s="52"/>
      <c r="F32" s="14"/>
      <c r="G32" s="96"/>
      <c r="H32" s="96"/>
      <c r="I32" s="32"/>
      <c r="J32" s="14"/>
      <c r="K32" s="95"/>
      <c r="L32" s="95"/>
      <c r="M32" s="52"/>
      <c r="N32" s="14"/>
      <c r="O32" s="96"/>
      <c r="P32" s="96"/>
      <c r="Q32" s="32"/>
      <c r="R32" s="15"/>
      <c r="S32" s="95"/>
      <c r="T32" s="95"/>
      <c r="U32" s="52"/>
    </row>
    <row r="33" spans="1:24" ht="4.05" customHeight="1" x14ac:dyDescent="0.4">
      <c r="A33" s="103"/>
      <c r="B33" s="14"/>
      <c r="C33" s="95"/>
      <c r="D33" s="95"/>
      <c r="E33" s="52"/>
      <c r="F33" s="14"/>
      <c r="G33" s="96"/>
      <c r="H33" s="96"/>
      <c r="I33" s="32"/>
      <c r="J33" s="14"/>
      <c r="K33" s="95"/>
      <c r="L33" s="95"/>
      <c r="M33" s="52"/>
      <c r="N33" s="14"/>
      <c r="O33" s="96"/>
      <c r="P33" s="96"/>
      <c r="Q33" s="32"/>
      <c r="R33" s="15"/>
      <c r="S33" s="95"/>
      <c r="T33" s="95"/>
      <c r="U33" s="52"/>
    </row>
    <row r="34" spans="1:24" s="7" customFormat="1" ht="15" x14ac:dyDescent="0.4">
      <c r="A34" s="90" t="s">
        <v>53</v>
      </c>
      <c r="B34" s="19"/>
      <c r="C34" s="94">
        <v>60.3</v>
      </c>
      <c r="D34" s="94">
        <v>54.7</v>
      </c>
      <c r="E34" s="104">
        <f>(C34-D34)/D34</f>
        <v>0.10237659963436918</v>
      </c>
      <c r="F34" s="19"/>
      <c r="G34" s="97">
        <v>64</v>
      </c>
      <c r="H34" s="97">
        <v>56.8</v>
      </c>
      <c r="I34" s="105">
        <f>(G34-H34)/H34</f>
        <v>0.12676056338028174</v>
      </c>
      <c r="J34" s="19"/>
      <c r="K34" s="94">
        <v>51.4</v>
      </c>
      <c r="L34" s="94">
        <v>48.2</v>
      </c>
      <c r="M34" s="104">
        <f>(K34-L34)/L34</f>
        <v>6.6390041493775837E-2</v>
      </c>
      <c r="N34" s="19"/>
      <c r="O34" s="97">
        <v>48.4</v>
      </c>
      <c r="P34" s="97">
        <v>41.7</v>
      </c>
      <c r="Q34" s="105">
        <f>(O34-P34)/P34</f>
        <v>0.1606714628297361</v>
      </c>
      <c r="R34" s="10"/>
      <c r="S34" s="94">
        <f>SUM(C34,G34,K34,O34)</f>
        <v>224.1</v>
      </c>
      <c r="T34" s="94">
        <f>SUM(D34,H34,L34,P34)</f>
        <v>201.39999999999998</v>
      </c>
      <c r="U34" s="104">
        <f>(S34-T34)/T34</f>
        <v>0.11271102284011926</v>
      </c>
    </row>
    <row r="35" spans="1:24" s="7" customFormat="1" ht="15.6" x14ac:dyDescent="0.4">
      <c r="A35" s="90" t="s">
        <v>66</v>
      </c>
      <c r="B35" s="19"/>
      <c r="C35" s="94">
        <f>C34</f>
        <v>60.3</v>
      </c>
      <c r="D35" s="94">
        <f>D34</f>
        <v>54.7</v>
      </c>
      <c r="E35" s="104">
        <f>(C35-D35)/D35</f>
        <v>0.10237659963436918</v>
      </c>
      <c r="F35" s="19"/>
      <c r="G35" s="97">
        <f>G34</f>
        <v>64</v>
      </c>
      <c r="H35" s="97">
        <f>H34</f>
        <v>56.8</v>
      </c>
      <c r="I35" s="105">
        <f>(G35-H35)/H35</f>
        <v>0.12676056338028174</v>
      </c>
      <c r="J35" s="19"/>
      <c r="K35" s="94">
        <f>K34</f>
        <v>51.4</v>
      </c>
      <c r="L35" s="94">
        <f>L34</f>
        <v>48.2</v>
      </c>
      <c r="M35" s="104">
        <f>(K35-L35)/L35</f>
        <v>6.6390041493775837E-2</v>
      </c>
      <c r="N35" s="19"/>
      <c r="O35" s="97">
        <v>47.5</v>
      </c>
      <c r="P35" s="97">
        <f>P34</f>
        <v>41.7</v>
      </c>
      <c r="Q35" s="105">
        <f>(O35-P35)/P35</f>
        <v>0.13908872901678648</v>
      </c>
      <c r="R35" s="10"/>
      <c r="S35" s="94">
        <f>SUM(C35,G35,K35,O35)</f>
        <v>223.2</v>
      </c>
      <c r="T35" s="94">
        <f>SUM(D35,H35,L35,P35)</f>
        <v>201.39999999999998</v>
      </c>
      <c r="U35" s="104">
        <f>(S35-T35)/T35</f>
        <v>0.10824230387288984</v>
      </c>
    </row>
    <row r="36" spans="1:24" s="7" customFormat="1" ht="4.05" customHeight="1" x14ac:dyDescent="0.4">
      <c r="A36" s="90"/>
      <c r="B36" s="19"/>
      <c r="C36" s="94"/>
      <c r="D36" s="94"/>
      <c r="E36" s="91"/>
      <c r="F36" s="19"/>
      <c r="G36" s="97"/>
      <c r="H36" s="97"/>
      <c r="I36" s="32"/>
      <c r="J36" s="19"/>
      <c r="K36" s="94"/>
      <c r="L36" s="94"/>
      <c r="M36" s="91"/>
      <c r="N36" s="19"/>
      <c r="O36" s="97"/>
      <c r="P36" s="97"/>
      <c r="Q36" s="92"/>
      <c r="R36" s="10"/>
      <c r="S36" s="94"/>
      <c r="T36" s="94"/>
      <c r="U36" s="91"/>
    </row>
    <row r="37" spans="1:24" ht="15.6" x14ac:dyDescent="0.4">
      <c r="A37" s="90" t="s">
        <v>71</v>
      </c>
      <c r="B37" s="14"/>
      <c r="C37" s="94"/>
      <c r="D37" s="94"/>
      <c r="E37" s="104">
        <v>0.10299999999999999</v>
      </c>
      <c r="F37" s="14"/>
      <c r="G37" s="97"/>
      <c r="H37" s="97"/>
      <c r="I37" s="105">
        <v>0.104</v>
      </c>
      <c r="J37" s="14"/>
      <c r="K37" s="94"/>
      <c r="L37" s="94"/>
      <c r="M37" s="104">
        <v>0.16500000000000001</v>
      </c>
      <c r="N37" s="14"/>
      <c r="O37" s="97"/>
      <c r="P37" s="97"/>
      <c r="Q37" s="105">
        <v>0.13200000000000001</v>
      </c>
      <c r="R37" s="15"/>
      <c r="S37" s="94"/>
      <c r="T37" s="94"/>
      <c r="U37" s="104">
        <v>0.124</v>
      </c>
    </row>
    <row r="38" spans="1:24" ht="15" x14ac:dyDescent="0.4">
      <c r="A38" s="86"/>
      <c r="B38" s="14"/>
      <c r="C38" s="24"/>
      <c r="D38" s="24"/>
      <c r="E38" s="33"/>
      <c r="F38" s="14"/>
      <c r="G38" s="78"/>
      <c r="H38" s="78"/>
      <c r="I38" s="32"/>
      <c r="J38" s="14"/>
      <c r="K38" s="24"/>
      <c r="L38" s="24"/>
      <c r="M38" s="33"/>
      <c r="N38" s="14"/>
      <c r="O38" s="78"/>
      <c r="P38" s="78"/>
      <c r="Q38" s="32"/>
      <c r="R38" s="15"/>
      <c r="S38" s="24"/>
      <c r="T38" s="24"/>
      <c r="U38" s="33"/>
    </row>
    <row r="39" spans="1:24" ht="15" x14ac:dyDescent="0.4">
      <c r="A39" s="36" t="s">
        <v>55</v>
      </c>
      <c r="B39" s="14"/>
      <c r="C39" s="95"/>
      <c r="D39" s="95"/>
      <c r="E39" s="52"/>
      <c r="F39" s="14"/>
      <c r="G39" s="96"/>
      <c r="H39" s="96"/>
      <c r="I39" s="32"/>
      <c r="J39" s="14"/>
      <c r="K39" s="95"/>
      <c r="L39" s="95"/>
      <c r="M39" s="52"/>
      <c r="N39" s="14"/>
      <c r="O39" s="96"/>
      <c r="P39" s="96"/>
      <c r="Q39" s="32"/>
      <c r="R39" s="15"/>
      <c r="S39" s="95"/>
      <c r="T39" s="95"/>
      <c r="U39" s="52"/>
    </row>
    <row r="40" spans="1:24" ht="15" x14ac:dyDescent="0.4">
      <c r="A40" s="103" t="s">
        <v>56</v>
      </c>
      <c r="B40" s="14"/>
      <c r="C40" s="95"/>
      <c r="D40" s="95"/>
      <c r="E40" s="52"/>
      <c r="F40" s="14"/>
      <c r="G40" s="96"/>
      <c r="H40" s="96"/>
      <c r="I40" s="32"/>
      <c r="J40" s="14"/>
      <c r="K40" s="95"/>
      <c r="L40" s="95"/>
      <c r="M40" s="52"/>
      <c r="N40" s="14"/>
      <c r="O40" s="96"/>
      <c r="P40" s="96"/>
      <c r="Q40" s="32"/>
      <c r="R40" s="15"/>
      <c r="S40" s="95"/>
      <c r="T40" s="95"/>
      <c r="U40" s="52"/>
    </row>
    <row r="41" spans="1:24" ht="4.05" customHeight="1" x14ac:dyDescent="0.4">
      <c r="A41" s="103"/>
      <c r="B41" s="14"/>
      <c r="C41" s="95"/>
      <c r="D41" s="95"/>
      <c r="E41" s="52"/>
      <c r="F41" s="14"/>
      <c r="G41" s="96"/>
      <c r="H41" s="96"/>
      <c r="I41" s="32"/>
      <c r="J41" s="14"/>
      <c r="K41" s="95"/>
      <c r="L41" s="95"/>
      <c r="M41" s="52"/>
      <c r="N41" s="14"/>
      <c r="O41" s="96"/>
      <c r="P41" s="96"/>
      <c r="Q41" s="32"/>
      <c r="R41" s="15"/>
      <c r="S41" s="95"/>
      <c r="T41" s="95"/>
      <c r="U41" s="52"/>
    </row>
    <row r="42" spans="1:24" s="7" customFormat="1" ht="15" x14ac:dyDescent="0.4">
      <c r="A42" s="90" t="s">
        <v>53</v>
      </c>
      <c r="B42" s="19"/>
      <c r="C42" s="94">
        <v>15.7</v>
      </c>
      <c r="D42" s="94">
        <v>15.1</v>
      </c>
      <c r="E42" s="104">
        <f t="shared" ref="E42:E47" si="7">(C42-D42)/D42</f>
        <v>3.9735099337748318E-2</v>
      </c>
      <c r="F42" s="19"/>
      <c r="G42" s="97">
        <v>17</v>
      </c>
      <c r="H42" s="97">
        <v>16.8</v>
      </c>
      <c r="I42" s="105">
        <f t="shared" ref="I42:I47" si="8">(G42-H42)/H42</f>
        <v>1.1904761904761862E-2</v>
      </c>
      <c r="J42" s="19"/>
      <c r="K42" s="94">
        <v>18.399999999999999</v>
      </c>
      <c r="L42" s="94">
        <v>18</v>
      </c>
      <c r="M42" s="104">
        <f t="shared" ref="M42:M47" si="9">(K42-L42)/L42</f>
        <v>2.2222222222222143E-2</v>
      </c>
      <c r="N42" s="19"/>
      <c r="O42" s="97">
        <v>17.100000000000001</v>
      </c>
      <c r="P42" s="97">
        <v>16.100000000000001</v>
      </c>
      <c r="Q42" s="105">
        <f t="shared" ref="Q42:Q47" si="10">(O42-P42)/P42</f>
        <v>6.2111801242236017E-2</v>
      </c>
      <c r="R42" s="10"/>
      <c r="S42" s="94">
        <f t="shared" ref="S42:T47" si="11">SUM(C42,G42,K42,O42)</f>
        <v>68.2</v>
      </c>
      <c r="T42" s="94">
        <f t="shared" si="11"/>
        <v>66</v>
      </c>
      <c r="U42" s="104">
        <f t="shared" ref="U42:U47" si="12">(S42-T42)/T42</f>
        <v>3.3333333333333375E-2</v>
      </c>
    </row>
    <row r="43" spans="1:24" s="7" customFormat="1" ht="15.6" x14ac:dyDescent="0.4">
      <c r="A43" s="90" t="s">
        <v>69</v>
      </c>
      <c r="B43" s="19"/>
      <c r="C43" s="94">
        <f>C42</f>
        <v>15.7</v>
      </c>
      <c r="D43" s="94">
        <f>D42</f>
        <v>15.1</v>
      </c>
      <c r="E43" s="104">
        <f t="shared" si="7"/>
        <v>3.9735099337748318E-2</v>
      </c>
      <c r="F43" s="19"/>
      <c r="G43" s="97">
        <v>17</v>
      </c>
      <c r="H43" s="97">
        <f>H42</f>
        <v>16.8</v>
      </c>
      <c r="I43" s="105">
        <f t="shared" si="8"/>
        <v>1.1904761904761862E-2</v>
      </c>
      <c r="J43" s="19"/>
      <c r="K43" s="94">
        <v>18.100000000000001</v>
      </c>
      <c r="L43" s="94">
        <f>L42</f>
        <v>18</v>
      </c>
      <c r="M43" s="104">
        <f t="shared" si="9"/>
        <v>5.5555555555556347E-3</v>
      </c>
      <c r="N43" s="19"/>
      <c r="O43" s="97">
        <v>16.8</v>
      </c>
      <c r="P43" s="97">
        <f>P42</f>
        <v>16.100000000000001</v>
      </c>
      <c r="Q43" s="105">
        <f t="shared" si="10"/>
        <v>4.3478260869565168E-2</v>
      </c>
      <c r="R43" s="10"/>
      <c r="S43" s="94">
        <f t="shared" si="11"/>
        <v>67.600000000000009</v>
      </c>
      <c r="T43" s="94">
        <f t="shared" si="11"/>
        <v>66</v>
      </c>
      <c r="U43" s="104">
        <f t="shared" si="12"/>
        <v>2.4242424242424371E-2</v>
      </c>
    </row>
    <row r="44" spans="1:24" ht="15" x14ac:dyDescent="0.4">
      <c r="A44" s="90" t="s">
        <v>57</v>
      </c>
      <c r="B44" s="14"/>
      <c r="C44" s="94">
        <v>11.7</v>
      </c>
      <c r="D44" s="94">
        <v>11.4</v>
      </c>
      <c r="E44" s="104">
        <f t="shared" si="7"/>
        <v>2.6315789473684115E-2</v>
      </c>
      <c r="F44" s="19"/>
      <c r="G44" s="97">
        <v>12.8</v>
      </c>
      <c r="H44" s="97">
        <v>12.6</v>
      </c>
      <c r="I44" s="105">
        <f t="shared" si="8"/>
        <v>1.5873015873015959E-2</v>
      </c>
      <c r="J44" s="19"/>
      <c r="K44" s="94">
        <v>14.1</v>
      </c>
      <c r="L44" s="94">
        <v>13.7</v>
      </c>
      <c r="M44" s="104">
        <f t="shared" si="9"/>
        <v>2.919708029197083E-2</v>
      </c>
      <c r="N44" s="19"/>
      <c r="O44" s="97">
        <v>13.3</v>
      </c>
      <c r="P44" s="97">
        <v>12.8</v>
      </c>
      <c r="Q44" s="105">
        <f t="shared" si="10"/>
        <v>3.90625E-2</v>
      </c>
      <c r="R44" s="10"/>
      <c r="S44" s="94">
        <f t="shared" si="11"/>
        <v>51.900000000000006</v>
      </c>
      <c r="T44" s="94">
        <f t="shared" si="11"/>
        <v>50.5</v>
      </c>
      <c r="U44" s="104">
        <f t="shared" si="12"/>
        <v>2.7722772277227834E-2</v>
      </c>
      <c r="V44" s="7"/>
      <c r="W44" s="7"/>
      <c r="X44" s="7"/>
    </row>
    <row r="45" spans="1:24" ht="15.6" x14ac:dyDescent="0.4">
      <c r="A45" s="50" t="s">
        <v>70</v>
      </c>
      <c r="B45" s="14"/>
      <c r="C45" s="94">
        <f>C44</f>
        <v>11.7</v>
      </c>
      <c r="D45" s="94">
        <f>D44</f>
        <v>11.4</v>
      </c>
      <c r="E45" s="104">
        <f t="shared" si="7"/>
        <v>2.6315789473684115E-2</v>
      </c>
      <c r="F45" s="19"/>
      <c r="G45" s="97">
        <v>12.8</v>
      </c>
      <c r="H45" s="97">
        <f>H44</f>
        <v>12.6</v>
      </c>
      <c r="I45" s="105">
        <f t="shared" si="8"/>
        <v>1.5873015873015959E-2</v>
      </c>
      <c r="J45" s="19"/>
      <c r="K45" s="94">
        <v>13.8</v>
      </c>
      <c r="L45" s="94">
        <f>L44</f>
        <v>13.7</v>
      </c>
      <c r="M45" s="104">
        <f t="shared" si="9"/>
        <v>7.2992700729928046E-3</v>
      </c>
      <c r="N45" s="19"/>
      <c r="O45" s="97">
        <v>13</v>
      </c>
      <c r="P45" s="97">
        <f>P44</f>
        <v>12.8</v>
      </c>
      <c r="Q45" s="105">
        <f t="shared" si="10"/>
        <v>1.5624999999999944E-2</v>
      </c>
      <c r="R45" s="10"/>
      <c r="S45" s="94">
        <f t="shared" si="11"/>
        <v>51.3</v>
      </c>
      <c r="T45" s="94">
        <f t="shared" si="11"/>
        <v>50.5</v>
      </c>
      <c r="U45" s="104">
        <f t="shared" si="12"/>
        <v>1.5841584158415786E-2</v>
      </c>
      <c r="V45" s="7"/>
      <c r="W45" s="7"/>
      <c r="X45" s="7"/>
    </row>
    <row r="46" spans="1:24" ht="15.6" x14ac:dyDescent="0.4">
      <c r="A46" s="50" t="s">
        <v>74</v>
      </c>
      <c r="B46" s="14"/>
      <c r="C46" s="94">
        <v>6.2</v>
      </c>
      <c r="D46" s="94">
        <v>5.9</v>
      </c>
      <c r="E46" s="104">
        <f t="shared" si="7"/>
        <v>5.0847457627118613E-2</v>
      </c>
      <c r="F46" s="14"/>
      <c r="G46" s="97">
        <v>6.7</v>
      </c>
      <c r="H46" s="97">
        <v>6.3</v>
      </c>
      <c r="I46" s="105">
        <f t="shared" si="8"/>
        <v>6.3492063492063544E-2</v>
      </c>
      <c r="J46" s="14"/>
      <c r="K46" s="94">
        <v>7.4</v>
      </c>
      <c r="L46" s="94">
        <v>7.1</v>
      </c>
      <c r="M46" s="104">
        <f t="shared" si="9"/>
        <v>4.2253521126760667E-2</v>
      </c>
      <c r="N46" s="14"/>
      <c r="O46" s="97">
        <v>7.5</v>
      </c>
      <c r="P46" s="97">
        <v>6.3</v>
      </c>
      <c r="Q46" s="105">
        <f t="shared" si="10"/>
        <v>0.19047619047619052</v>
      </c>
      <c r="R46" s="15"/>
      <c r="S46" s="94">
        <f t="shared" si="11"/>
        <v>27.8</v>
      </c>
      <c r="T46" s="94">
        <f t="shared" si="11"/>
        <v>25.599999999999998</v>
      </c>
      <c r="U46" s="104">
        <f t="shared" si="12"/>
        <v>8.5937500000000125E-2</v>
      </c>
    </row>
    <row r="47" spans="1:24" ht="15.6" x14ac:dyDescent="0.4">
      <c r="A47" s="50" t="s">
        <v>75</v>
      </c>
      <c r="B47" s="14"/>
      <c r="C47" s="94">
        <f>C46</f>
        <v>6.2</v>
      </c>
      <c r="D47" s="94">
        <f>D46</f>
        <v>5.9</v>
      </c>
      <c r="E47" s="104">
        <f t="shared" si="7"/>
        <v>5.0847457627118613E-2</v>
      </c>
      <c r="F47" s="14"/>
      <c r="G47" s="97">
        <v>6.7</v>
      </c>
      <c r="H47" s="97">
        <f>H46</f>
        <v>6.3</v>
      </c>
      <c r="I47" s="105">
        <f t="shared" si="8"/>
        <v>6.3492063492063544E-2</v>
      </c>
      <c r="J47" s="14"/>
      <c r="K47" s="94">
        <v>7.1</v>
      </c>
      <c r="L47" s="94">
        <f>L46</f>
        <v>7.1</v>
      </c>
      <c r="M47" s="104">
        <f t="shared" si="9"/>
        <v>0</v>
      </c>
      <c r="N47" s="14"/>
      <c r="O47" s="97">
        <v>7.2</v>
      </c>
      <c r="P47" s="97">
        <f>P46</f>
        <v>6.3</v>
      </c>
      <c r="Q47" s="105">
        <f t="shared" si="10"/>
        <v>0.1428571428571429</v>
      </c>
      <c r="R47" s="15"/>
      <c r="S47" s="94">
        <f t="shared" si="11"/>
        <v>27.2</v>
      </c>
      <c r="T47" s="94">
        <f t="shared" si="11"/>
        <v>25.599999999999998</v>
      </c>
      <c r="U47" s="104">
        <f t="shared" si="12"/>
        <v>6.2500000000000056E-2</v>
      </c>
    </row>
    <row r="48" spans="1:24" ht="4.05" customHeight="1" x14ac:dyDescent="0.4">
      <c r="A48" s="50"/>
      <c r="B48" s="14"/>
      <c r="C48" s="94"/>
      <c r="D48" s="94"/>
      <c r="E48" s="52"/>
      <c r="F48" s="14"/>
      <c r="G48" s="97"/>
      <c r="H48" s="97"/>
      <c r="I48" s="32"/>
      <c r="J48" s="14"/>
      <c r="K48" s="94"/>
      <c r="L48" s="94"/>
      <c r="M48" s="52"/>
      <c r="N48" s="14"/>
      <c r="O48" s="97"/>
      <c r="P48" s="97"/>
      <c r="Q48" s="32"/>
      <c r="R48" s="15"/>
      <c r="S48" s="94"/>
      <c r="T48" s="94"/>
      <c r="U48" s="52"/>
    </row>
    <row r="49" spans="1:21" ht="15.6" x14ac:dyDescent="0.4">
      <c r="A49" s="50" t="s">
        <v>76</v>
      </c>
      <c r="B49" s="14"/>
      <c r="C49" s="94"/>
      <c r="D49" s="94"/>
      <c r="E49" s="104">
        <v>3.5000000000000003E-2</v>
      </c>
      <c r="F49" s="14"/>
      <c r="G49" s="97"/>
      <c r="H49" s="97"/>
      <c r="I49" s="105">
        <v>1.2999999999999999E-2</v>
      </c>
      <c r="J49" s="14"/>
      <c r="K49" s="94"/>
      <c r="L49" s="94"/>
      <c r="M49" s="104">
        <v>-1E-3</v>
      </c>
      <c r="N49" s="14"/>
      <c r="O49" s="97"/>
      <c r="P49" s="97"/>
      <c r="Q49" s="105">
        <v>2E-3</v>
      </c>
      <c r="R49" s="15"/>
      <c r="S49" s="94"/>
      <c r="T49" s="94"/>
      <c r="U49" s="104">
        <v>1.0999999999999999E-2</v>
      </c>
    </row>
    <row r="50" spans="1:21" ht="15.6" x14ac:dyDescent="0.4">
      <c r="A50" s="50" t="s">
        <v>77</v>
      </c>
      <c r="B50" s="14"/>
      <c r="C50" s="94"/>
      <c r="D50" s="94"/>
      <c r="E50" s="104">
        <v>6.7000000000000004E-2</v>
      </c>
      <c r="F50" s="14"/>
      <c r="G50" s="97"/>
      <c r="H50" s="97"/>
      <c r="I50" s="105">
        <v>6.3E-2</v>
      </c>
      <c r="J50" s="14"/>
      <c r="K50" s="94"/>
      <c r="L50" s="94"/>
      <c r="M50" s="104">
        <v>0.04</v>
      </c>
      <c r="N50" s="14"/>
      <c r="O50" s="97"/>
      <c r="P50" s="97"/>
      <c r="Q50" s="107">
        <v>3.5000000000000003E-2</v>
      </c>
      <c r="R50" s="15"/>
      <c r="S50" s="94"/>
      <c r="T50" s="94"/>
      <c r="U50" s="104">
        <v>0.05</v>
      </c>
    </row>
    <row r="51" spans="1:21" x14ac:dyDescent="0.25">
      <c r="E51" s="22"/>
      <c r="I51" s="22"/>
      <c r="M51" s="22"/>
      <c r="Q51" s="22"/>
      <c r="U51" s="22"/>
    </row>
    <row r="52" spans="1:21" s="34" customFormat="1" ht="15.6" x14ac:dyDescent="0.25">
      <c r="A52" s="418" t="s">
        <v>67</v>
      </c>
      <c r="B52" s="418"/>
      <c r="C52" s="418"/>
      <c r="D52" s="418"/>
      <c r="E52" s="418"/>
      <c r="F52" s="418"/>
      <c r="G52" s="418"/>
      <c r="H52" s="418"/>
      <c r="I52" s="418"/>
      <c r="J52" s="418"/>
      <c r="K52" s="418"/>
      <c r="L52" s="418"/>
      <c r="M52" s="418"/>
      <c r="N52" s="418"/>
      <c r="O52" s="418"/>
      <c r="P52" s="418"/>
      <c r="Q52" s="418"/>
      <c r="R52" s="418"/>
      <c r="S52" s="418"/>
      <c r="T52" s="418"/>
      <c r="U52" s="418"/>
    </row>
    <row r="53" spans="1:21" s="34" customFormat="1" ht="15.6" x14ac:dyDescent="0.25">
      <c r="A53" s="418" t="s">
        <v>68</v>
      </c>
      <c r="B53" s="418"/>
      <c r="C53" s="418"/>
      <c r="D53" s="418"/>
      <c r="E53" s="418"/>
      <c r="F53" s="418"/>
      <c r="G53" s="418"/>
      <c r="H53" s="418"/>
      <c r="I53" s="418"/>
      <c r="J53" s="418"/>
      <c r="K53" s="418"/>
      <c r="L53" s="418"/>
      <c r="M53" s="418"/>
      <c r="N53" s="418"/>
      <c r="O53" s="418"/>
      <c r="P53" s="418"/>
      <c r="Q53" s="418"/>
      <c r="R53" s="418"/>
      <c r="S53" s="418"/>
      <c r="T53" s="418"/>
      <c r="U53" s="418"/>
    </row>
    <row r="54" spans="1:21" s="34" customFormat="1" ht="29.25" customHeight="1" x14ac:dyDescent="0.25">
      <c r="A54" s="418" t="s">
        <v>79</v>
      </c>
      <c r="B54" s="418"/>
      <c r="C54" s="418"/>
      <c r="D54" s="418"/>
      <c r="E54" s="418"/>
      <c r="F54" s="418"/>
      <c r="G54" s="418"/>
      <c r="H54" s="418"/>
      <c r="I54" s="418"/>
      <c r="J54" s="418"/>
      <c r="K54" s="418"/>
      <c r="L54" s="418"/>
      <c r="M54" s="418"/>
      <c r="N54" s="418"/>
      <c r="O54" s="418"/>
      <c r="P54" s="418"/>
      <c r="Q54" s="418"/>
      <c r="R54" s="418"/>
      <c r="S54" s="418"/>
      <c r="T54" s="418"/>
      <c r="U54" s="418"/>
    </row>
    <row r="55" spans="1:21" s="34" customFormat="1" ht="29.25" customHeight="1" x14ac:dyDescent="0.25">
      <c r="A55" s="418" t="s">
        <v>73</v>
      </c>
      <c r="B55" s="418"/>
      <c r="C55" s="418"/>
      <c r="D55" s="418"/>
      <c r="E55" s="418"/>
      <c r="F55" s="418"/>
      <c r="G55" s="418"/>
      <c r="H55" s="418"/>
      <c r="I55" s="418"/>
      <c r="J55" s="418"/>
      <c r="K55" s="418"/>
      <c r="L55" s="418"/>
      <c r="M55" s="418"/>
      <c r="N55" s="418"/>
      <c r="O55" s="418"/>
      <c r="P55" s="418"/>
      <c r="Q55" s="418"/>
      <c r="R55" s="418"/>
      <c r="S55" s="418"/>
      <c r="T55" s="418"/>
      <c r="U55" s="418"/>
    </row>
    <row r="56" spans="1:21" s="34" customFormat="1" ht="27.75" customHeight="1" x14ac:dyDescent="0.25">
      <c r="A56" s="418" t="s">
        <v>78</v>
      </c>
      <c r="B56" s="418"/>
      <c r="C56" s="418"/>
      <c r="D56" s="418"/>
      <c r="E56" s="418"/>
      <c r="F56" s="418"/>
      <c r="G56" s="418"/>
      <c r="H56" s="418"/>
      <c r="I56" s="418"/>
      <c r="J56" s="418"/>
      <c r="K56" s="418"/>
      <c r="L56" s="418"/>
      <c r="M56" s="418"/>
      <c r="N56" s="418"/>
      <c r="O56" s="418"/>
      <c r="P56" s="418"/>
      <c r="Q56" s="418"/>
      <c r="R56" s="418"/>
      <c r="S56" s="418"/>
      <c r="T56" s="418"/>
      <c r="U56" s="418"/>
    </row>
    <row r="57" spans="1:21" s="34" customFormat="1" ht="16.2" thickBot="1" x14ac:dyDescent="0.3">
      <c r="A57" s="108"/>
      <c r="B57" s="108"/>
      <c r="C57" s="108"/>
      <c r="D57" s="108"/>
      <c r="E57" s="108"/>
      <c r="F57" s="108"/>
      <c r="G57" s="108"/>
      <c r="H57" s="108"/>
      <c r="I57" s="108"/>
      <c r="J57" s="108"/>
      <c r="K57" s="108"/>
      <c r="L57" s="108"/>
      <c r="M57" s="108"/>
      <c r="N57" s="108"/>
      <c r="O57" s="108"/>
      <c r="P57" s="108"/>
      <c r="Q57" s="108"/>
      <c r="R57" s="108"/>
      <c r="S57" s="108"/>
      <c r="T57" s="108"/>
      <c r="U57" s="108"/>
    </row>
    <row r="58" spans="1:21" ht="60" customHeight="1" thickBot="1" x14ac:dyDescent="0.45">
      <c r="A58" s="20" t="s">
        <v>30</v>
      </c>
      <c r="B58" s="17"/>
      <c r="C58" s="51" t="s">
        <v>29</v>
      </c>
      <c r="D58" s="51" t="s">
        <v>23</v>
      </c>
      <c r="E58" s="21" t="s">
        <v>4</v>
      </c>
      <c r="F58" s="18"/>
      <c r="G58" s="51" t="s">
        <v>31</v>
      </c>
      <c r="H58" s="51" t="s">
        <v>27</v>
      </c>
      <c r="I58" s="21" t="s">
        <v>4</v>
      </c>
      <c r="J58" s="18"/>
      <c r="K58" s="51" t="s">
        <v>32</v>
      </c>
      <c r="L58" s="51" t="s">
        <v>26</v>
      </c>
      <c r="M58" s="21" t="s">
        <v>4</v>
      </c>
      <c r="N58" s="18"/>
      <c r="O58" s="51" t="s">
        <v>33</v>
      </c>
      <c r="P58" s="51" t="s">
        <v>25</v>
      </c>
      <c r="Q58" s="21" t="s">
        <v>4</v>
      </c>
      <c r="S58" s="21">
        <v>2015</v>
      </c>
      <c r="T58" s="21">
        <v>2014</v>
      </c>
      <c r="U58" s="21" t="s">
        <v>4</v>
      </c>
    </row>
    <row r="59" spans="1:21" ht="15" x14ac:dyDescent="0.4">
      <c r="A59" s="36" t="s">
        <v>51</v>
      </c>
      <c r="B59" s="14"/>
      <c r="C59" s="95"/>
      <c r="D59" s="95"/>
      <c r="E59" s="52"/>
      <c r="F59" s="14"/>
      <c r="G59" s="96"/>
      <c r="H59" s="96"/>
      <c r="I59" s="32"/>
      <c r="J59" s="14"/>
      <c r="K59" s="95"/>
      <c r="L59" s="95"/>
      <c r="M59" s="52"/>
      <c r="N59" s="14"/>
      <c r="O59" s="96"/>
      <c r="P59" s="96"/>
      <c r="Q59" s="32"/>
      <c r="R59" s="15"/>
      <c r="S59" s="95"/>
      <c r="T59" s="95"/>
      <c r="U59" s="52"/>
    </row>
    <row r="60" spans="1:21" ht="15" x14ac:dyDescent="0.4">
      <c r="A60" s="103" t="s">
        <v>52</v>
      </c>
      <c r="B60" s="14"/>
      <c r="C60" s="95"/>
      <c r="D60" s="95"/>
      <c r="E60" s="52"/>
      <c r="F60" s="14"/>
      <c r="G60" s="96"/>
      <c r="H60" s="96"/>
      <c r="I60" s="32"/>
      <c r="J60" s="14"/>
      <c r="K60" s="95"/>
      <c r="L60" s="95"/>
      <c r="M60" s="52"/>
      <c r="N60" s="14"/>
      <c r="O60" s="96"/>
      <c r="P60" s="96"/>
      <c r="Q60" s="32"/>
      <c r="R60" s="15"/>
      <c r="S60" s="95"/>
      <c r="T60" s="95"/>
      <c r="U60" s="52"/>
    </row>
    <row r="61" spans="1:21" ht="4.05" customHeight="1" x14ac:dyDescent="0.4">
      <c r="A61" s="103"/>
      <c r="B61" s="14"/>
      <c r="C61" s="95"/>
      <c r="D61" s="95"/>
      <c r="E61" s="52"/>
      <c r="F61" s="14"/>
      <c r="G61" s="96"/>
      <c r="H61" s="96"/>
      <c r="I61" s="32"/>
      <c r="J61" s="14"/>
      <c r="K61" s="95"/>
      <c r="L61" s="95"/>
      <c r="M61" s="52"/>
      <c r="N61" s="14"/>
      <c r="O61" s="96"/>
      <c r="P61" s="96"/>
      <c r="Q61" s="32"/>
      <c r="R61" s="15"/>
      <c r="S61" s="95"/>
      <c r="T61" s="95"/>
      <c r="U61" s="52"/>
    </row>
    <row r="62" spans="1:21" s="7" customFormat="1" ht="15" x14ac:dyDescent="0.4">
      <c r="A62" s="90" t="s">
        <v>53</v>
      </c>
      <c r="B62" s="19"/>
      <c r="C62" s="94">
        <v>54.7</v>
      </c>
      <c r="D62" s="94">
        <v>49.5</v>
      </c>
      <c r="E62" s="104">
        <f>(C62-D62)/D62</f>
        <v>0.1050505050505051</v>
      </c>
      <c r="F62" s="19"/>
      <c r="G62" s="97">
        <v>56.8</v>
      </c>
      <c r="H62" s="97">
        <v>53</v>
      </c>
      <c r="I62" s="105">
        <f>(G62-H62)/H62</f>
        <v>7.1698113207547112E-2</v>
      </c>
      <c r="J62" s="19"/>
      <c r="K62" s="94">
        <v>48.2</v>
      </c>
      <c r="L62" s="94">
        <v>42.2</v>
      </c>
      <c r="M62" s="104">
        <f>(K62-L62)/L62</f>
        <v>0.14218009478672985</v>
      </c>
      <c r="N62" s="19"/>
      <c r="O62" s="97">
        <v>41.7</v>
      </c>
      <c r="P62" s="97">
        <v>37.700000000000003</v>
      </c>
      <c r="Q62" s="105">
        <f>(O62-P62)/P62</f>
        <v>0.10610079575596816</v>
      </c>
      <c r="R62" s="10"/>
      <c r="S62" s="94">
        <f>SUM(C62,G62,K62,O62)</f>
        <v>201.39999999999998</v>
      </c>
      <c r="T62" s="94">
        <f>SUM(D62,H62,L62,P62)</f>
        <v>182.39999999999998</v>
      </c>
      <c r="U62" s="104">
        <f>(S62-T62)/T62</f>
        <v>0.10416666666666669</v>
      </c>
    </row>
    <row r="63" spans="1:21" s="7" customFormat="1" ht="4.05" customHeight="1" x14ac:dyDescent="0.4">
      <c r="A63" s="90"/>
      <c r="B63" s="19"/>
      <c r="C63" s="94"/>
      <c r="D63" s="94"/>
      <c r="E63" s="91"/>
      <c r="F63" s="19"/>
      <c r="G63" s="97"/>
      <c r="H63" s="97"/>
      <c r="I63" s="32"/>
      <c r="J63" s="19"/>
      <c r="K63" s="94"/>
      <c r="L63" s="94"/>
      <c r="M63" s="91"/>
      <c r="N63" s="19"/>
      <c r="O63" s="97"/>
      <c r="P63" s="97"/>
      <c r="Q63" s="92"/>
      <c r="R63" s="10"/>
      <c r="S63" s="94"/>
      <c r="T63" s="94"/>
      <c r="U63" s="91"/>
    </row>
    <row r="64" spans="1:21" ht="15.6" x14ac:dyDescent="0.4">
      <c r="A64" s="90" t="s">
        <v>80</v>
      </c>
      <c r="B64" s="14"/>
      <c r="C64" s="94"/>
      <c r="D64" s="94"/>
      <c r="E64" s="104">
        <v>7.9000000000000001E-2</v>
      </c>
      <c r="F64" s="14"/>
      <c r="G64" s="97"/>
      <c r="H64" s="97"/>
      <c r="I64" s="105">
        <v>8.1000000000000003E-2</v>
      </c>
      <c r="J64" s="14"/>
      <c r="K64" s="94"/>
      <c r="L64" s="94"/>
      <c r="M64" s="104">
        <v>8.1000000000000003E-2</v>
      </c>
      <c r="N64" s="14"/>
      <c r="O64" s="97"/>
      <c r="P64" s="97"/>
      <c r="Q64" s="105">
        <v>9.4E-2</v>
      </c>
      <c r="R64" s="15"/>
      <c r="S64" s="94"/>
      <c r="T64" s="94"/>
      <c r="U64" s="104">
        <v>8.3000000000000004E-2</v>
      </c>
    </row>
    <row r="65" spans="1:24" ht="15" x14ac:dyDescent="0.4">
      <c r="A65" s="86"/>
      <c r="B65" s="14"/>
      <c r="C65" s="24"/>
      <c r="D65" s="24"/>
      <c r="E65" s="33"/>
      <c r="F65" s="14"/>
      <c r="G65" s="78"/>
      <c r="H65" s="78"/>
      <c r="I65" s="32"/>
      <c r="J65" s="14"/>
      <c r="K65" s="24"/>
      <c r="L65" s="24"/>
      <c r="M65" s="33"/>
      <c r="N65" s="14"/>
      <c r="O65" s="78"/>
      <c r="P65" s="78"/>
      <c r="Q65" s="32"/>
      <c r="R65" s="15"/>
      <c r="S65" s="24"/>
      <c r="T65" s="24"/>
      <c r="U65" s="33"/>
    </row>
    <row r="66" spans="1:24" ht="15" x14ac:dyDescent="0.4">
      <c r="A66" s="36" t="s">
        <v>55</v>
      </c>
      <c r="B66" s="14"/>
      <c r="C66" s="95"/>
      <c r="D66" s="95"/>
      <c r="E66" s="52"/>
      <c r="F66" s="14"/>
      <c r="G66" s="96"/>
      <c r="H66" s="96"/>
      <c r="I66" s="32"/>
      <c r="J66" s="14"/>
      <c r="K66" s="95"/>
      <c r="L66" s="95"/>
      <c r="M66" s="52"/>
      <c r="N66" s="14"/>
      <c r="O66" s="96"/>
      <c r="P66" s="96"/>
      <c r="Q66" s="32"/>
      <c r="R66" s="15"/>
      <c r="S66" s="95"/>
      <c r="T66" s="95"/>
      <c r="U66" s="52"/>
    </row>
    <row r="67" spans="1:24" ht="15" x14ac:dyDescent="0.4">
      <c r="A67" s="103" t="s">
        <v>56</v>
      </c>
      <c r="B67" s="14"/>
      <c r="C67" s="95"/>
      <c r="D67" s="95"/>
      <c r="E67" s="52"/>
      <c r="F67" s="14"/>
      <c r="G67" s="96"/>
      <c r="H67" s="96"/>
      <c r="I67" s="32"/>
      <c r="J67" s="14"/>
      <c r="K67" s="95"/>
      <c r="L67" s="95"/>
      <c r="M67" s="52"/>
      <c r="N67" s="14"/>
      <c r="O67" s="96"/>
      <c r="P67" s="96"/>
      <c r="Q67" s="32"/>
      <c r="R67" s="15"/>
      <c r="S67" s="95"/>
      <c r="T67" s="95"/>
      <c r="U67" s="52"/>
    </row>
    <row r="68" spans="1:24" ht="4.05" customHeight="1" x14ac:dyDescent="0.4">
      <c r="A68" s="103"/>
      <c r="B68" s="14"/>
      <c r="C68" s="95"/>
      <c r="D68" s="95"/>
      <c r="E68" s="52"/>
      <c r="F68" s="14"/>
      <c r="G68" s="96"/>
      <c r="H68" s="96"/>
      <c r="I68" s="32"/>
      <c r="J68" s="14"/>
      <c r="K68" s="95"/>
      <c r="L68" s="95"/>
      <c r="M68" s="52"/>
      <c r="N68" s="14"/>
      <c r="O68" s="96"/>
      <c r="P68" s="96"/>
      <c r="Q68" s="32"/>
      <c r="R68" s="15"/>
      <c r="S68" s="95"/>
      <c r="T68" s="95"/>
      <c r="U68" s="52"/>
    </row>
    <row r="69" spans="1:24" s="7" customFormat="1" ht="15" x14ac:dyDescent="0.4">
      <c r="A69" s="90" t="s">
        <v>53</v>
      </c>
      <c r="B69" s="19"/>
      <c r="C69" s="94">
        <v>15.1</v>
      </c>
      <c r="D69" s="94">
        <v>15.7</v>
      </c>
      <c r="E69" s="104">
        <f t="shared" ref="E69:E71" si="13">(C69-D69)/D69</f>
        <v>-3.8216560509554118E-2</v>
      </c>
      <c r="F69" s="19"/>
      <c r="G69" s="97">
        <v>16.8</v>
      </c>
      <c r="H69" s="97">
        <v>16.600000000000001</v>
      </c>
      <c r="I69" s="105">
        <f t="shared" ref="I69:I71" si="14">(G69-H69)/H69</f>
        <v>1.2048192771084293E-2</v>
      </c>
      <c r="J69" s="19"/>
      <c r="K69" s="94">
        <v>18</v>
      </c>
      <c r="L69" s="94">
        <v>17.7</v>
      </c>
      <c r="M69" s="104">
        <f t="shared" ref="M69:M71" si="15">(K69-L69)/L69</f>
        <v>1.6949152542372923E-2</v>
      </c>
      <c r="N69" s="19"/>
      <c r="O69" s="97">
        <v>16.100000000000001</v>
      </c>
      <c r="P69" s="97">
        <v>16.8</v>
      </c>
      <c r="Q69" s="105">
        <f t="shared" ref="Q69:Q71" si="16">(O69-P69)/P69</f>
        <v>-4.1666666666666623E-2</v>
      </c>
      <c r="R69" s="10"/>
      <c r="S69" s="94">
        <f t="shared" ref="S69:T71" si="17">SUM(C69,G69,K69,O69)</f>
        <v>66</v>
      </c>
      <c r="T69" s="94">
        <f t="shared" si="17"/>
        <v>66.8</v>
      </c>
      <c r="U69" s="104">
        <f t="shared" ref="U69:U71" si="18">(S69-T69)/T69</f>
        <v>-1.1976047904191574E-2</v>
      </c>
    </row>
    <row r="70" spans="1:24" ht="15" x14ac:dyDescent="0.4">
      <c r="A70" s="90" t="s">
        <v>57</v>
      </c>
      <c r="B70" s="14"/>
      <c r="C70" s="94">
        <v>11.4</v>
      </c>
      <c r="D70" s="94">
        <v>11.9</v>
      </c>
      <c r="E70" s="104">
        <f t="shared" si="13"/>
        <v>-4.2016806722689072E-2</v>
      </c>
      <c r="F70" s="19"/>
      <c r="G70" s="97">
        <v>12.6</v>
      </c>
      <c r="H70" s="97">
        <v>12.5</v>
      </c>
      <c r="I70" s="105">
        <f t="shared" si="14"/>
        <v>7.9999999999999724E-3</v>
      </c>
      <c r="J70" s="19"/>
      <c r="K70" s="94">
        <v>13.7</v>
      </c>
      <c r="L70" s="94">
        <v>13.7</v>
      </c>
      <c r="M70" s="104">
        <f t="shared" si="15"/>
        <v>0</v>
      </c>
      <c r="N70" s="19"/>
      <c r="O70" s="97">
        <v>12.8</v>
      </c>
      <c r="P70" s="97">
        <v>13.2</v>
      </c>
      <c r="Q70" s="105">
        <f t="shared" si="16"/>
        <v>-3.0303030303030196E-2</v>
      </c>
      <c r="R70" s="10"/>
      <c r="S70" s="94">
        <f t="shared" si="17"/>
        <v>50.5</v>
      </c>
      <c r="T70" s="94">
        <f t="shared" si="17"/>
        <v>51.3</v>
      </c>
      <c r="U70" s="104">
        <f t="shared" si="18"/>
        <v>-1.5594541910331329E-2</v>
      </c>
      <c r="V70" s="7"/>
      <c r="W70" s="7"/>
      <c r="X70" s="7"/>
    </row>
    <row r="71" spans="1:24" ht="15.6" x14ac:dyDescent="0.4">
      <c r="A71" s="50" t="s">
        <v>81</v>
      </c>
      <c r="B71" s="14"/>
      <c r="C71" s="94">
        <v>8.1</v>
      </c>
      <c r="D71" s="94">
        <v>8.1999999999999993</v>
      </c>
      <c r="E71" s="104">
        <f t="shared" si="13"/>
        <v>-1.2195121951219469E-2</v>
      </c>
      <c r="F71" s="14"/>
      <c r="G71" s="97">
        <v>8.6</v>
      </c>
      <c r="H71" s="97">
        <v>8.9</v>
      </c>
      <c r="I71" s="105">
        <f t="shared" si="14"/>
        <v>-3.3707865168539401E-2</v>
      </c>
      <c r="J71" s="14"/>
      <c r="K71" s="94">
        <v>9.8000000000000007</v>
      </c>
      <c r="L71" s="94">
        <v>9.6</v>
      </c>
      <c r="M71" s="104">
        <f t="shared" si="15"/>
        <v>2.0833333333333447E-2</v>
      </c>
      <c r="N71" s="14"/>
      <c r="O71" s="97">
        <v>8.6999999999999993</v>
      </c>
      <c r="P71" s="97">
        <v>9.1999999999999993</v>
      </c>
      <c r="Q71" s="105">
        <f t="shared" si="16"/>
        <v>-5.4347826086956527E-2</v>
      </c>
      <c r="R71" s="15"/>
      <c r="S71" s="94">
        <f t="shared" si="17"/>
        <v>35.200000000000003</v>
      </c>
      <c r="T71" s="94">
        <f t="shared" si="17"/>
        <v>35.900000000000006</v>
      </c>
      <c r="U71" s="104">
        <f t="shared" si="18"/>
        <v>-1.949860724233991E-2</v>
      </c>
    </row>
    <row r="72" spans="1:24" ht="4.05" customHeight="1" x14ac:dyDescent="0.4">
      <c r="A72" s="50"/>
      <c r="B72" s="14"/>
      <c r="C72" s="94"/>
      <c r="D72" s="94"/>
      <c r="E72" s="52"/>
      <c r="F72" s="14"/>
      <c r="G72" s="97"/>
      <c r="H72" s="97"/>
      <c r="I72" s="32"/>
      <c r="J72" s="14"/>
      <c r="K72" s="94"/>
      <c r="L72" s="94"/>
      <c r="M72" s="52"/>
      <c r="N72" s="14"/>
      <c r="O72" s="97"/>
      <c r="P72" s="97"/>
      <c r="Q72" s="32"/>
      <c r="R72" s="15"/>
      <c r="S72" s="94"/>
      <c r="T72" s="94"/>
      <c r="U72" s="52"/>
    </row>
    <row r="73" spans="1:24" ht="15.6" x14ac:dyDescent="0.4">
      <c r="A73" s="50" t="s">
        <v>82</v>
      </c>
      <c r="B73" s="14"/>
      <c r="C73" s="94"/>
      <c r="D73" s="94"/>
      <c r="E73" s="104">
        <v>-1.7999999999999999E-2</v>
      </c>
      <c r="F73" s="14"/>
      <c r="G73" s="97"/>
      <c r="H73" s="97"/>
      <c r="I73" s="105">
        <v>2.4E-2</v>
      </c>
      <c r="J73" s="14"/>
      <c r="K73" s="94"/>
      <c r="L73" s="94"/>
      <c r="M73" s="104">
        <v>0</v>
      </c>
      <c r="N73" s="14"/>
      <c r="O73" s="97"/>
      <c r="P73" s="97"/>
      <c r="Q73" s="105">
        <v>-6.0000000000000001E-3</v>
      </c>
      <c r="R73" s="15"/>
      <c r="S73" s="94"/>
      <c r="T73" s="94"/>
      <c r="U73" s="104">
        <v>-1E-3</v>
      </c>
    </row>
    <row r="74" spans="1:24" ht="15.6" x14ac:dyDescent="0.4">
      <c r="A74" s="50" t="s">
        <v>83</v>
      </c>
      <c r="B74" s="14"/>
      <c r="C74" s="94"/>
      <c r="D74" s="94"/>
      <c r="E74" s="104">
        <v>-1.2999999999999999E-2</v>
      </c>
      <c r="F74" s="14"/>
      <c r="G74" s="97"/>
      <c r="H74" s="97"/>
      <c r="I74" s="105">
        <v>2.7E-2</v>
      </c>
      <c r="J74" s="14"/>
      <c r="K74" s="94"/>
      <c r="L74" s="94"/>
      <c r="M74" s="104">
        <v>0</v>
      </c>
      <c r="N74" s="14"/>
      <c r="O74" s="97"/>
      <c r="P74" s="97"/>
      <c r="Q74" s="107">
        <v>0</v>
      </c>
      <c r="R74" s="15"/>
      <c r="S74" s="94"/>
      <c r="T74" s="94"/>
      <c r="U74" s="104">
        <v>3.0000000000000001E-3</v>
      </c>
    </row>
    <row r="75" spans="1:24" x14ac:dyDescent="0.25">
      <c r="E75" s="22"/>
      <c r="I75" s="22"/>
      <c r="M75" s="22"/>
      <c r="Q75" s="22"/>
      <c r="U75" s="22"/>
    </row>
    <row r="76" spans="1:24" s="34" customFormat="1" ht="30.75" customHeight="1" x14ac:dyDescent="0.25">
      <c r="A76" s="418" t="s">
        <v>84</v>
      </c>
      <c r="B76" s="418"/>
      <c r="C76" s="418"/>
      <c r="D76" s="418"/>
      <c r="E76" s="418"/>
      <c r="F76" s="418"/>
      <c r="G76" s="418"/>
      <c r="H76" s="418"/>
      <c r="I76" s="418"/>
      <c r="J76" s="418"/>
      <c r="K76" s="418"/>
      <c r="L76" s="418"/>
      <c r="M76" s="418"/>
      <c r="N76" s="418"/>
      <c r="O76" s="418"/>
      <c r="P76" s="418"/>
      <c r="Q76" s="418"/>
      <c r="R76" s="418"/>
      <c r="S76" s="418"/>
      <c r="T76" s="418"/>
      <c r="U76" s="418"/>
    </row>
    <row r="77" spans="1:24" s="34" customFormat="1" ht="16.2" thickBot="1" x14ac:dyDescent="0.3">
      <c r="A77" s="110"/>
      <c r="B77" s="110"/>
      <c r="C77" s="110"/>
      <c r="D77" s="110"/>
      <c r="E77" s="110"/>
      <c r="F77" s="110"/>
      <c r="G77" s="110"/>
      <c r="H77" s="110"/>
      <c r="I77" s="110"/>
      <c r="J77" s="110"/>
      <c r="K77" s="110"/>
      <c r="L77" s="110"/>
      <c r="M77" s="110"/>
      <c r="N77" s="110"/>
      <c r="O77" s="110"/>
      <c r="P77" s="110"/>
      <c r="Q77" s="110"/>
      <c r="R77" s="110"/>
      <c r="S77" s="110"/>
      <c r="T77" s="110"/>
      <c r="U77" s="110"/>
    </row>
    <row r="78" spans="1:24" ht="60" customHeight="1" thickBot="1" x14ac:dyDescent="0.45">
      <c r="A78" s="20" t="s">
        <v>24</v>
      </c>
      <c r="B78" s="17"/>
      <c r="C78" s="51" t="s">
        <v>23</v>
      </c>
      <c r="D78" s="51" t="s">
        <v>18</v>
      </c>
      <c r="E78" s="21" t="s">
        <v>4</v>
      </c>
      <c r="F78" s="18"/>
      <c r="G78" s="51" t="s">
        <v>27</v>
      </c>
      <c r="H78" s="51" t="s">
        <v>20</v>
      </c>
      <c r="I78" s="21" t="s">
        <v>4</v>
      </c>
      <c r="J78" s="18"/>
      <c r="K78" s="51" t="s">
        <v>26</v>
      </c>
      <c r="L78" s="51" t="s">
        <v>21</v>
      </c>
      <c r="M78" s="21" t="s">
        <v>4</v>
      </c>
      <c r="N78" s="18"/>
      <c r="O78" s="51" t="s">
        <v>25</v>
      </c>
      <c r="P78" s="51" t="s">
        <v>22</v>
      </c>
      <c r="Q78" s="21" t="s">
        <v>4</v>
      </c>
      <c r="S78" s="21">
        <v>2014</v>
      </c>
      <c r="T78" s="21">
        <v>2013</v>
      </c>
      <c r="U78" s="21" t="s">
        <v>4</v>
      </c>
    </row>
    <row r="79" spans="1:24" ht="15" x14ac:dyDescent="0.4">
      <c r="A79" s="36" t="s">
        <v>51</v>
      </c>
      <c r="B79" s="14"/>
      <c r="C79" s="95"/>
      <c r="D79" s="95"/>
      <c r="E79" s="52"/>
      <c r="F79" s="14"/>
      <c r="G79" s="96"/>
      <c r="H79" s="96"/>
      <c r="I79" s="32"/>
      <c r="J79" s="14"/>
      <c r="K79" s="95"/>
      <c r="L79" s="95"/>
      <c r="M79" s="52"/>
      <c r="N79" s="14"/>
      <c r="O79" s="96"/>
      <c r="P79" s="96"/>
      <c r="Q79" s="32"/>
      <c r="R79" s="15"/>
      <c r="S79" s="95"/>
      <c r="T79" s="95"/>
      <c r="U79" s="52"/>
    </row>
    <row r="80" spans="1:24" ht="15" x14ac:dyDescent="0.4">
      <c r="A80" s="103" t="s">
        <v>52</v>
      </c>
      <c r="B80" s="14"/>
      <c r="C80" s="95"/>
      <c r="D80" s="95"/>
      <c r="E80" s="52"/>
      <c r="F80" s="14"/>
      <c r="G80" s="96"/>
      <c r="H80" s="96"/>
      <c r="I80" s="32"/>
      <c r="J80" s="14"/>
      <c r="K80" s="95"/>
      <c r="L80" s="95"/>
      <c r="M80" s="52"/>
      <c r="N80" s="14"/>
      <c r="O80" s="96"/>
      <c r="P80" s="96"/>
      <c r="Q80" s="32"/>
      <c r="R80" s="15"/>
      <c r="S80" s="95"/>
      <c r="T80" s="95"/>
      <c r="U80" s="52"/>
    </row>
    <row r="81" spans="1:24" ht="4.05" customHeight="1" x14ac:dyDescent="0.4">
      <c r="A81" s="103"/>
      <c r="B81" s="14"/>
      <c r="C81" s="95"/>
      <c r="D81" s="95"/>
      <c r="E81" s="52"/>
      <c r="F81" s="14"/>
      <c r="G81" s="96"/>
      <c r="H81" s="96"/>
      <c r="I81" s="32"/>
      <c r="J81" s="14"/>
      <c r="K81" s="95"/>
      <c r="L81" s="95"/>
      <c r="M81" s="52"/>
      <c r="N81" s="14"/>
      <c r="O81" s="96"/>
      <c r="P81" s="96"/>
      <c r="Q81" s="32"/>
      <c r="R81" s="15"/>
      <c r="S81" s="95"/>
      <c r="T81" s="95"/>
      <c r="U81" s="52"/>
    </row>
    <row r="82" spans="1:24" s="7" customFormat="1" ht="15" x14ac:dyDescent="0.4">
      <c r="A82" s="90" t="s">
        <v>53</v>
      </c>
      <c r="B82" s="19"/>
      <c r="C82" s="94">
        <v>49.5</v>
      </c>
      <c r="D82" s="94">
        <v>47.8</v>
      </c>
      <c r="E82" s="104">
        <f>(C82-D82)/D82</f>
        <v>3.5564853556485421E-2</v>
      </c>
      <c r="F82" s="19"/>
      <c r="G82" s="97">
        <v>53</v>
      </c>
      <c r="H82" s="97">
        <v>52.4</v>
      </c>
      <c r="I82" s="105">
        <f>(G82-H82)/H82</f>
        <v>1.1450381679389341E-2</v>
      </c>
      <c r="J82" s="19"/>
      <c r="K82" s="94">
        <v>42.2</v>
      </c>
      <c r="L82" s="94">
        <v>36.1</v>
      </c>
      <c r="M82" s="104">
        <f>(K82-L82)/L82</f>
        <v>0.16897506925207759</v>
      </c>
      <c r="N82" s="19"/>
      <c r="O82" s="97">
        <v>37.700000000000003</v>
      </c>
      <c r="P82" s="97">
        <v>34.299999999999997</v>
      </c>
      <c r="Q82" s="105">
        <f>(O82-P82)/P82</f>
        <v>9.9125364431487048E-2</v>
      </c>
      <c r="R82" s="10"/>
      <c r="S82" s="94">
        <f>SUM(C82,G82,K82,O82)</f>
        <v>182.39999999999998</v>
      </c>
      <c r="T82" s="94">
        <f>SUM(D82,H82,L82,P82)</f>
        <v>170.59999999999997</v>
      </c>
      <c r="U82" s="104">
        <f>(S82-T82)/T82</f>
        <v>6.9167643610785548E-2</v>
      </c>
    </row>
    <row r="83" spans="1:24" s="7" customFormat="1" ht="4.05" customHeight="1" x14ac:dyDescent="0.4">
      <c r="A83" s="90"/>
      <c r="B83" s="19"/>
      <c r="C83" s="94"/>
      <c r="D83" s="94"/>
      <c r="E83" s="91"/>
      <c r="F83" s="19"/>
      <c r="G83" s="97"/>
      <c r="H83" s="97"/>
      <c r="I83" s="32"/>
      <c r="J83" s="19"/>
      <c r="K83" s="94"/>
      <c r="L83" s="94"/>
      <c r="M83" s="91"/>
      <c r="N83" s="19"/>
      <c r="O83" s="97"/>
      <c r="P83" s="97"/>
      <c r="Q83" s="92"/>
      <c r="R83" s="10"/>
      <c r="S83" s="94"/>
      <c r="T83" s="94"/>
      <c r="U83" s="91"/>
    </row>
    <row r="84" spans="1:24" ht="15.6" x14ac:dyDescent="0.4">
      <c r="A84" s="90" t="s">
        <v>80</v>
      </c>
      <c r="B84" s="14"/>
      <c r="C84" s="94"/>
      <c r="D84" s="94"/>
      <c r="E84" s="106">
        <v>0</v>
      </c>
      <c r="F84" s="14"/>
      <c r="G84" s="97"/>
      <c r="H84" s="97"/>
      <c r="I84" s="105">
        <v>7.0999999999999994E-2</v>
      </c>
      <c r="J84" s="14"/>
      <c r="K84" s="94"/>
      <c r="L84" s="94"/>
      <c r="M84" s="104">
        <v>0.10100000000000001</v>
      </c>
      <c r="N84" s="14"/>
      <c r="O84" s="97"/>
      <c r="P84" s="97"/>
      <c r="Q84" s="105">
        <v>0.11600000000000001</v>
      </c>
      <c r="R84" s="15"/>
      <c r="S84" s="94"/>
      <c r="T84" s="94"/>
      <c r="U84" s="104">
        <v>7.5999999999999998E-2</v>
      </c>
    </row>
    <row r="85" spans="1:24" ht="15" x14ac:dyDescent="0.4">
      <c r="A85" s="86"/>
      <c r="B85" s="14"/>
      <c r="C85" s="24"/>
      <c r="D85" s="24"/>
      <c r="E85" s="33"/>
      <c r="F85" s="14"/>
      <c r="G85" s="78"/>
      <c r="H85" s="78"/>
      <c r="I85" s="32"/>
      <c r="J85" s="14"/>
      <c r="K85" s="24"/>
      <c r="L85" s="24"/>
      <c r="M85" s="33"/>
      <c r="N85" s="14"/>
      <c r="O85" s="78"/>
      <c r="P85" s="78"/>
      <c r="Q85" s="32"/>
      <c r="R85" s="15"/>
      <c r="S85" s="24"/>
      <c r="T85" s="24"/>
      <c r="U85" s="33"/>
    </row>
    <row r="86" spans="1:24" ht="15" x14ac:dyDescent="0.4">
      <c r="A86" s="36" t="s">
        <v>55</v>
      </c>
      <c r="B86" s="14"/>
      <c r="C86" s="95"/>
      <c r="D86" s="95"/>
      <c r="E86" s="52"/>
      <c r="F86" s="14"/>
      <c r="G86" s="96"/>
      <c r="H86" s="96"/>
      <c r="I86" s="32"/>
      <c r="J86" s="14"/>
      <c r="K86" s="95"/>
      <c r="L86" s="95"/>
      <c r="M86" s="52"/>
      <c r="N86" s="14"/>
      <c r="O86" s="96"/>
      <c r="P86" s="96"/>
      <c r="Q86" s="32"/>
      <c r="R86" s="15"/>
      <c r="S86" s="95"/>
      <c r="T86" s="95"/>
      <c r="U86" s="52"/>
    </row>
    <row r="87" spans="1:24" ht="15" x14ac:dyDescent="0.4">
      <c r="A87" s="103" t="s">
        <v>56</v>
      </c>
      <c r="B87" s="14"/>
      <c r="C87" s="95"/>
      <c r="D87" s="95"/>
      <c r="E87" s="52"/>
      <c r="F87" s="14"/>
      <c r="G87" s="96"/>
      <c r="H87" s="96"/>
      <c r="I87" s="32"/>
      <c r="J87" s="14"/>
      <c r="K87" s="95"/>
      <c r="L87" s="95"/>
      <c r="M87" s="52"/>
      <c r="N87" s="14"/>
      <c r="O87" s="96"/>
      <c r="P87" s="96"/>
      <c r="Q87" s="32"/>
      <c r="R87" s="15"/>
      <c r="S87" s="95"/>
      <c r="T87" s="95"/>
      <c r="U87" s="52"/>
    </row>
    <row r="88" spans="1:24" ht="4.05" customHeight="1" x14ac:dyDescent="0.4">
      <c r="A88" s="103"/>
      <c r="B88" s="14"/>
      <c r="C88" s="95"/>
      <c r="D88" s="95"/>
      <c r="E88" s="52"/>
      <c r="F88" s="14"/>
      <c r="G88" s="96"/>
      <c r="H88" s="96"/>
      <c r="I88" s="32"/>
      <c r="J88" s="14"/>
      <c r="K88" s="95"/>
      <c r="L88" s="95"/>
      <c r="M88" s="52"/>
      <c r="N88" s="14"/>
      <c r="O88" s="96"/>
      <c r="P88" s="96"/>
      <c r="Q88" s="32"/>
      <c r="R88" s="15"/>
      <c r="S88" s="95"/>
      <c r="T88" s="95"/>
      <c r="U88" s="52"/>
    </row>
    <row r="89" spans="1:24" s="7" customFormat="1" ht="15" x14ac:dyDescent="0.4">
      <c r="A89" s="90" t="s">
        <v>53</v>
      </c>
      <c r="B89" s="19"/>
      <c r="C89" s="94">
        <v>15.7</v>
      </c>
      <c r="D89" s="94">
        <v>14.8</v>
      </c>
      <c r="E89" s="104">
        <f t="shared" ref="E89:E94" si="19">(C89-D89)/D89</f>
        <v>6.081081081081071E-2</v>
      </c>
      <c r="F89" s="19"/>
      <c r="G89" s="97">
        <v>16.600000000000001</v>
      </c>
      <c r="H89" s="97">
        <v>16.3</v>
      </c>
      <c r="I89" s="105">
        <f t="shared" ref="I89:I94" si="20">(G89-H89)/H89</f>
        <v>1.8404907975460166E-2</v>
      </c>
      <c r="J89" s="19"/>
      <c r="K89" s="94">
        <v>17.7</v>
      </c>
      <c r="L89" s="94">
        <v>17</v>
      </c>
      <c r="M89" s="104">
        <f t="shared" ref="M89:M94" si="21">(K89-L89)/L89</f>
        <v>4.1176470588235252E-2</v>
      </c>
      <c r="N89" s="19"/>
      <c r="O89" s="97">
        <v>16.8</v>
      </c>
      <c r="P89" s="97">
        <v>16.100000000000001</v>
      </c>
      <c r="Q89" s="105">
        <f t="shared" ref="Q89:Q94" si="22">(O89-P89)/P89</f>
        <v>4.3478260869565168E-2</v>
      </c>
      <c r="R89" s="10"/>
      <c r="S89" s="94">
        <f t="shared" ref="S89:T94" si="23">SUM(C89,G89,K89,O89)</f>
        <v>66.8</v>
      </c>
      <c r="T89" s="94">
        <f t="shared" si="23"/>
        <v>64.2</v>
      </c>
      <c r="U89" s="104">
        <f t="shared" ref="U89:U94" si="24">(S89-T89)/T89</f>
        <v>4.0498442367601153E-2</v>
      </c>
    </row>
    <row r="90" spans="1:24" s="7" customFormat="1" ht="15.6" x14ac:dyDescent="0.4">
      <c r="A90" s="90" t="s">
        <v>85</v>
      </c>
      <c r="B90" s="19"/>
      <c r="C90" s="94">
        <v>15.5</v>
      </c>
      <c r="D90" s="94">
        <f>D89</f>
        <v>14.8</v>
      </c>
      <c r="E90" s="104">
        <f t="shared" si="19"/>
        <v>4.7297297297297244E-2</v>
      </c>
      <c r="F90" s="19"/>
      <c r="G90" s="97">
        <v>16.5</v>
      </c>
      <c r="H90" s="97">
        <f>H89</f>
        <v>16.3</v>
      </c>
      <c r="I90" s="105">
        <f t="shared" si="20"/>
        <v>1.2269938650306704E-2</v>
      </c>
      <c r="J90" s="19"/>
      <c r="K90" s="94">
        <v>17.7</v>
      </c>
      <c r="L90" s="94">
        <f>L89</f>
        <v>17</v>
      </c>
      <c r="M90" s="104">
        <f t="shared" si="21"/>
        <v>4.1176470588235252E-2</v>
      </c>
      <c r="N90" s="19"/>
      <c r="O90" s="97">
        <v>16.8</v>
      </c>
      <c r="P90" s="97">
        <f>P89</f>
        <v>16.100000000000001</v>
      </c>
      <c r="Q90" s="105">
        <f t="shared" si="22"/>
        <v>4.3478260869565168E-2</v>
      </c>
      <c r="R90" s="10"/>
      <c r="S90" s="94">
        <f t="shared" si="23"/>
        <v>66.5</v>
      </c>
      <c r="T90" s="94">
        <f t="shared" si="23"/>
        <v>64.2</v>
      </c>
      <c r="U90" s="104">
        <f t="shared" si="24"/>
        <v>3.5825545171339519E-2</v>
      </c>
    </row>
    <row r="91" spans="1:24" ht="15" x14ac:dyDescent="0.4">
      <c r="A91" s="90" t="s">
        <v>57</v>
      </c>
      <c r="B91" s="14"/>
      <c r="C91" s="94">
        <v>11.9</v>
      </c>
      <c r="D91" s="94">
        <v>11.2</v>
      </c>
      <c r="E91" s="104">
        <f t="shared" si="19"/>
        <v>6.2500000000000097E-2</v>
      </c>
      <c r="F91" s="19"/>
      <c r="G91" s="97">
        <v>12.5</v>
      </c>
      <c r="H91" s="97">
        <v>12.5</v>
      </c>
      <c r="I91" s="105">
        <f t="shared" si="20"/>
        <v>0</v>
      </c>
      <c r="J91" s="19"/>
      <c r="K91" s="94">
        <v>13.7</v>
      </c>
      <c r="L91" s="94">
        <v>13</v>
      </c>
      <c r="M91" s="104">
        <f t="shared" si="21"/>
        <v>5.3846153846153794E-2</v>
      </c>
      <c r="N91" s="19"/>
      <c r="O91" s="97">
        <v>13.2</v>
      </c>
      <c r="P91" s="97">
        <v>12.6</v>
      </c>
      <c r="Q91" s="105">
        <f t="shared" si="22"/>
        <v>4.7619047619047596E-2</v>
      </c>
      <c r="R91" s="10"/>
      <c r="S91" s="94">
        <f t="shared" si="23"/>
        <v>51.3</v>
      </c>
      <c r="T91" s="94">
        <f t="shared" si="23"/>
        <v>49.300000000000004</v>
      </c>
      <c r="U91" s="104">
        <f t="shared" si="24"/>
        <v>4.0567951318458272E-2</v>
      </c>
      <c r="V91" s="7"/>
      <c r="W91" s="7"/>
      <c r="X91" s="7"/>
    </row>
    <row r="92" spans="1:24" ht="15.6" x14ac:dyDescent="0.4">
      <c r="A92" s="50" t="s">
        <v>86</v>
      </c>
      <c r="B92" s="14"/>
      <c r="C92" s="94">
        <v>11.7</v>
      </c>
      <c r="D92" s="94">
        <f>D91</f>
        <v>11.2</v>
      </c>
      <c r="E92" s="104">
        <f t="shared" si="19"/>
        <v>4.4642857142857144E-2</v>
      </c>
      <c r="F92" s="19"/>
      <c r="G92" s="97">
        <v>12.5</v>
      </c>
      <c r="H92" s="97">
        <f>H91</f>
        <v>12.5</v>
      </c>
      <c r="I92" s="105">
        <f t="shared" si="20"/>
        <v>0</v>
      </c>
      <c r="J92" s="19"/>
      <c r="K92" s="94">
        <v>13.7</v>
      </c>
      <c r="L92" s="94">
        <f>L91</f>
        <v>13</v>
      </c>
      <c r="M92" s="104">
        <f t="shared" si="21"/>
        <v>5.3846153846153794E-2</v>
      </c>
      <c r="N92" s="19"/>
      <c r="O92" s="97">
        <v>13.2</v>
      </c>
      <c r="P92" s="97">
        <f>P91</f>
        <v>12.6</v>
      </c>
      <c r="Q92" s="105">
        <f t="shared" si="22"/>
        <v>4.7619047619047596E-2</v>
      </c>
      <c r="R92" s="10"/>
      <c r="S92" s="94">
        <v>51</v>
      </c>
      <c r="T92" s="94">
        <f t="shared" si="23"/>
        <v>49.300000000000004</v>
      </c>
      <c r="U92" s="104">
        <f t="shared" si="24"/>
        <v>3.4482758620689564E-2</v>
      </c>
      <c r="V92" s="7"/>
      <c r="W92" s="7"/>
      <c r="X92" s="7"/>
    </row>
    <row r="93" spans="1:24" ht="15.6" x14ac:dyDescent="0.4">
      <c r="A93" s="50" t="s">
        <v>88</v>
      </c>
      <c r="B93" s="14"/>
      <c r="C93" s="94">
        <v>8.1999999999999993</v>
      </c>
      <c r="D93" s="94">
        <v>7.6</v>
      </c>
      <c r="E93" s="104">
        <f t="shared" si="19"/>
        <v>7.8947368421052586E-2</v>
      </c>
      <c r="F93" s="14"/>
      <c r="G93" s="97">
        <v>8.9</v>
      </c>
      <c r="H93" s="97">
        <v>8.6</v>
      </c>
      <c r="I93" s="105">
        <f t="shared" si="20"/>
        <v>3.4883720930232641E-2</v>
      </c>
      <c r="J93" s="14"/>
      <c r="K93" s="94">
        <v>9.6</v>
      </c>
      <c r="L93" s="94">
        <v>9</v>
      </c>
      <c r="M93" s="104">
        <f t="shared" si="21"/>
        <v>6.6666666666666624E-2</v>
      </c>
      <c r="N93" s="14"/>
      <c r="O93" s="97">
        <v>9.1999999999999993</v>
      </c>
      <c r="P93" s="97">
        <v>8.8000000000000007</v>
      </c>
      <c r="Q93" s="105">
        <f t="shared" si="22"/>
        <v>4.5454545454545289E-2</v>
      </c>
      <c r="R93" s="15"/>
      <c r="S93" s="94">
        <f t="shared" si="23"/>
        <v>35.900000000000006</v>
      </c>
      <c r="T93" s="94">
        <f t="shared" si="23"/>
        <v>34</v>
      </c>
      <c r="U93" s="104">
        <f t="shared" si="24"/>
        <v>5.588235294117664E-2</v>
      </c>
    </row>
    <row r="94" spans="1:24" ht="15.6" x14ac:dyDescent="0.4">
      <c r="A94" s="50" t="s">
        <v>89</v>
      </c>
      <c r="B94" s="14"/>
      <c r="C94" s="94">
        <v>8</v>
      </c>
      <c r="D94" s="94">
        <f>D93</f>
        <v>7.6</v>
      </c>
      <c r="E94" s="104">
        <f t="shared" si="19"/>
        <v>5.2631578947368474E-2</v>
      </c>
      <c r="F94" s="14"/>
      <c r="G94" s="97">
        <v>8.8000000000000007</v>
      </c>
      <c r="H94" s="97">
        <f>H93</f>
        <v>8.6</v>
      </c>
      <c r="I94" s="105">
        <f t="shared" si="20"/>
        <v>2.3255813953488497E-2</v>
      </c>
      <c r="J94" s="14"/>
      <c r="K94" s="94">
        <v>9.6</v>
      </c>
      <c r="L94" s="94">
        <f>L93</f>
        <v>9</v>
      </c>
      <c r="M94" s="104">
        <f t="shared" si="21"/>
        <v>6.6666666666666624E-2</v>
      </c>
      <c r="N94" s="14"/>
      <c r="O94" s="97">
        <v>9.1999999999999993</v>
      </c>
      <c r="P94" s="97">
        <f>P93</f>
        <v>8.8000000000000007</v>
      </c>
      <c r="Q94" s="105">
        <f t="shared" si="22"/>
        <v>4.5454545454545289E-2</v>
      </c>
      <c r="R94" s="15"/>
      <c r="S94" s="94">
        <f t="shared" si="23"/>
        <v>35.599999999999994</v>
      </c>
      <c r="T94" s="94">
        <f t="shared" si="23"/>
        <v>34</v>
      </c>
      <c r="U94" s="104">
        <f t="shared" si="24"/>
        <v>4.7058823529411598E-2</v>
      </c>
    </row>
    <row r="95" spans="1:24" ht="4.05" customHeight="1" x14ac:dyDescent="0.4">
      <c r="A95" s="50"/>
      <c r="B95" s="14"/>
      <c r="C95" s="94"/>
      <c r="D95" s="94"/>
      <c r="E95" s="52"/>
      <c r="F95" s="14"/>
      <c r="G95" s="97"/>
      <c r="H95" s="97"/>
      <c r="I95" s="32"/>
      <c r="J95" s="14"/>
      <c r="K95" s="94"/>
      <c r="L95" s="94"/>
      <c r="M95" s="52"/>
      <c r="N95" s="14"/>
      <c r="O95" s="97"/>
      <c r="P95" s="97"/>
      <c r="Q95" s="32"/>
      <c r="R95" s="15"/>
      <c r="S95" s="94"/>
      <c r="T95" s="94"/>
      <c r="U95" s="52"/>
    </row>
    <row r="96" spans="1:24" ht="15.6" x14ac:dyDescent="0.4">
      <c r="A96" s="50" t="s">
        <v>91</v>
      </c>
      <c r="B96" s="14"/>
      <c r="C96" s="94"/>
      <c r="D96" s="94"/>
      <c r="E96" s="104">
        <v>2.1999999999999999E-2</v>
      </c>
      <c r="F96" s="14"/>
      <c r="G96" s="97"/>
      <c r="H96" s="97"/>
      <c r="I96" s="105">
        <v>1.6E-2</v>
      </c>
      <c r="J96" s="14"/>
      <c r="K96" s="94"/>
      <c r="L96" s="94"/>
      <c r="M96" s="104">
        <v>4.2999999999999997E-2</v>
      </c>
      <c r="N96" s="14"/>
      <c r="O96" s="97"/>
      <c r="P96" s="97"/>
      <c r="Q96" s="105">
        <v>5.3999999999999999E-2</v>
      </c>
      <c r="R96" s="15"/>
      <c r="S96" s="94"/>
      <c r="T96" s="94"/>
      <c r="U96" s="104">
        <v>3.5000000000000003E-2</v>
      </c>
    </row>
    <row r="97" spans="1:24" ht="15.6" x14ac:dyDescent="0.4">
      <c r="A97" s="50" t="s">
        <v>92</v>
      </c>
      <c r="B97" s="14"/>
      <c r="C97" s="94"/>
      <c r="D97" s="94"/>
      <c r="E97" s="104">
        <v>0.05</v>
      </c>
      <c r="F97" s="14"/>
      <c r="G97" s="97"/>
      <c r="H97" s="97"/>
      <c r="I97" s="105">
        <v>4.5999999999999999E-2</v>
      </c>
      <c r="J97" s="14"/>
      <c r="K97" s="94"/>
      <c r="L97" s="94"/>
      <c r="M97" s="104">
        <v>5.5E-2</v>
      </c>
      <c r="N97" s="14"/>
      <c r="O97" s="97"/>
      <c r="P97" s="97"/>
      <c r="Q97" s="107">
        <v>6.8000000000000005E-2</v>
      </c>
      <c r="R97" s="15"/>
      <c r="S97" s="94"/>
      <c r="T97" s="94"/>
      <c r="U97" s="104">
        <v>5.6000000000000001E-2</v>
      </c>
    </row>
    <row r="98" spans="1:24" x14ac:dyDescent="0.25">
      <c r="E98" s="22"/>
      <c r="I98" s="22"/>
      <c r="M98" s="22"/>
      <c r="Q98" s="22"/>
      <c r="U98" s="22"/>
    </row>
    <row r="99" spans="1:24" s="34" customFormat="1" ht="29.25" customHeight="1" x14ac:dyDescent="0.25">
      <c r="A99" s="418" t="s">
        <v>87</v>
      </c>
      <c r="B99" s="418"/>
      <c r="C99" s="418"/>
      <c r="D99" s="418"/>
      <c r="E99" s="418"/>
      <c r="F99" s="418"/>
      <c r="G99" s="418"/>
      <c r="H99" s="418"/>
      <c r="I99" s="418"/>
      <c r="J99" s="418"/>
      <c r="K99" s="418"/>
      <c r="L99" s="418"/>
      <c r="M99" s="418"/>
      <c r="N99" s="418"/>
      <c r="O99" s="418"/>
      <c r="P99" s="418"/>
      <c r="Q99" s="418"/>
      <c r="R99" s="418"/>
      <c r="S99" s="418"/>
      <c r="T99" s="418"/>
      <c r="U99" s="418"/>
    </row>
    <row r="100" spans="1:24" s="34" customFormat="1" ht="29.25" customHeight="1" x14ac:dyDescent="0.25">
      <c r="A100" s="418" t="s">
        <v>90</v>
      </c>
      <c r="B100" s="418"/>
      <c r="C100" s="418"/>
      <c r="D100" s="418"/>
      <c r="E100" s="418"/>
      <c r="F100" s="418"/>
      <c r="G100" s="418"/>
      <c r="H100" s="418"/>
      <c r="I100" s="418"/>
      <c r="J100" s="418"/>
      <c r="K100" s="418"/>
      <c r="L100" s="418"/>
      <c r="M100" s="418"/>
      <c r="N100" s="418"/>
      <c r="O100" s="418"/>
      <c r="P100" s="418"/>
      <c r="Q100" s="418"/>
      <c r="R100" s="418"/>
      <c r="S100" s="418"/>
      <c r="T100" s="418"/>
      <c r="U100" s="418"/>
    </row>
    <row r="101" spans="1:24" s="34" customFormat="1" ht="27.75" customHeight="1" x14ac:dyDescent="0.25">
      <c r="A101" s="418" t="s">
        <v>93</v>
      </c>
      <c r="B101" s="418"/>
      <c r="C101" s="418"/>
      <c r="D101" s="418"/>
      <c r="E101" s="418"/>
      <c r="F101" s="418"/>
      <c r="G101" s="418"/>
      <c r="H101" s="418"/>
      <c r="I101" s="418"/>
      <c r="J101" s="418"/>
      <c r="K101" s="418"/>
      <c r="L101" s="418"/>
      <c r="M101" s="418"/>
      <c r="N101" s="418"/>
      <c r="O101" s="418"/>
      <c r="P101" s="418"/>
      <c r="Q101" s="418"/>
      <c r="R101" s="418"/>
      <c r="S101" s="418"/>
      <c r="T101" s="418"/>
      <c r="U101" s="418"/>
    </row>
    <row r="102" spans="1:24" s="34" customFormat="1" ht="16.2" thickBot="1" x14ac:dyDescent="0.3">
      <c r="A102" s="108"/>
      <c r="B102" s="108"/>
      <c r="C102" s="108"/>
      <c r="D102" s="108"/>
      <c r="E102" s="108"/>
      <c r="F102" s="108"/>
      <c r="G102" s="108"/>
      <c r="H102" s="108"/>
      <c r="I102" s="108"/>
      <c r="J102" s="108"/>
      <c r="K102" s="108"/>
      <c r="L102" s="108"/>
      <c r="M102" s="108"/>
      <c r="N102" s="108"/>
      <c r="O102" s="108"/>
      <c r="P102" s="108"/>
      <c r="Q102" s="108"/>
      <c r="R102" s="108"/>
      <c r="S102" s="108"/>
      <c r="T102" s="108"/>
      <c r="U102" s="108"/>
    </row>
    <row r="103" spans="1:24" ht="60" customHeight="1" thickBot="1" x14ac:dyDescent="0.45">
      <c r="A103" s="20" t="s">
        <v>19</v>
      </c>
      <c r="B103" s="17"/>
      <c r="C103" s="51" t="s">
        <v>18</v>
      </c>
      <c r="D103" s="51" t="s">
        <v>13</v>
      </c>
      <c r="E103" s="21" t="s">
        <v>4</v>
      </c>
      <c r="F103" s="18"/>
      <c r="G103" s="51" t="s">
        <v>20</v>
      </c>
      <c r="H103" s="51" t="s">
        <v>14</v>
      </c>
      <c r="I103" s="21" t="s">
        <v>4</v>
      </c>
      <c r="J103" s="18"/>
      <c r="K103" s="51" t="s">
        <v>21</v>
      </c>
      <c r="L103" s="51" t="s">
        <v>15</v>
      </c>
      <c r="M103" s="21" t="s">
        <v>4</v>
      </c>
      <c r="N103" s="18"/>
      <c r="O103" s="51" t="s">
        <v>22</v>
      </c>
      <c r="P103" s="51" t="s">
        <v>16</v>
      </c>
      <c r="Q103" s="21" t="s">
        <v>4</v>
      </c>
      <c r="S103" s="21">
        <v>2013</v>
      </c>
      <c r="T103" s="21">
        <v>2012</v>
      </c>
      <c r="U103" s="21" t="s">
        <v>4</v>
      </c>
    </row>
    <row r="104" spans="1:24" ht="15" x14ac:dyDescent="0.4">
      <c r="A104" s="36" t="s">
        <v>55</v>
      </c>
      <c r="B104" s="14"/>
      <c r="C104" s="95"/>
      <c r="D104" s="95"/>
      <c r="E104" s="52"/>
      <c r="F104" s="14"/>
      <c r="G104" s="96"/>
      <c r="H104" s="96"/>
      <c r="I104" s="32"/>
      <c r="J104" s="14"/>
      <c r="K104" s="95"/>
      <c r="L104" s="95"/>
      <c r="M104" s="52"/>
      <c r="N104" s="14"/>
      <c r="O104" s="96"/>
      <c r="P104" s="96"/>
      <c r="Q104" s="32"/>
      <c r="R104" s="15"/>
      <c r="S104" s="95"/>
      <c r="T104" s="95"/>
      <c r="U104" s="52"/>
    </row>
    <row r="105" spans="1:24" ht="15" x14ac:dyDescent="0.4">
      <c r="A105" s="103" t="s">
        <v>56</v>
      </c>
      <c r="B105" s="14"/>
      <c r="C105" s="95"/>
      <c r="D105" s="95"/>
      <c r="E105" s="52"/>
      <c r="F105" s="14"/>
      <c r="G105" s="96"/>
      <c r="H105" s="96"/>
      <c r="I105" s="32"/>
      <c r="J105" s="14"/>
      <c r="K105" s="95"/>
      <c r="L105" s="95"/>
      <c r="M105" s="52"/>
      <c r="N105" s="14"/>
      <c r="O105" s="96"/>
      <c r="P105" s="96"/>
      <c r="Q105" s="32"/>
      <c r="R105" s="15"/>
      <c r="S105" s="95"/>
      <c r="T105" s="95"/>
      <c r="U105" s="52"/>
    </row>
    <row r="106" spans="1:24" ht="4.05" customHeight="1" x14ac:dyDescent="0.4">
      <c r="A106" s="103"/>
      <c r="B106" s="14"/>
      <c r="C106" s="95"/>
      <c r="D106" s="95"/>
      <c r="E106" s="52"/>
      <c r="F106" s="14"/>
      <c r="G106" s="96"/>
      <c r="H106" s="96"/>
      <c r="I106" s="32"/>
      <c r="J106" s="14"/>
      <c r="K106" s="95"/>
      <c r="L106" s="95"/>
      <c r="M106" s="52"/>
      <c r="N106" s="14"/>
      <c r="O106" s="96"/>
      <c r="P106" s="96"/>
      <c r="Q106" s="32"/>
      <c r="R106" s="15"/>
      <c r="S106" s="95"/>
      <c r="T106" s="95"/>
      <c r="U106" s="52"/>
    </row>
    <row r="107" spans="1:24" s="7" customFormat="1" ht="15" x14ac:dyDescent="0.4">
      <c r="A107" s="90" t="s">
        <v>53</v>
      </c>
      <c r="B107" s="19"/>
      <c r="C107" s="94">
        <v>14.8</v>
      </c>
      <c r="D107" s="94">
        <v>14.8</v>
      </c>
      <c r="E107" s="104">
        <f t="shared" ref="E107:E112" si="25">(C107-D107)/D107</f>
        <v>0</v>
      </c>
      <c r="F107" s="19"/>
      <c r="G107" s="97">
        <v>16.3</v>
      </c>
      <c r="H107" s="97">
        <v>15.7</v>
      </c>
      <c r="I107" s="105">
        <f t="shared" ref="I107:I112" si="26">(G107-H107)/H107</f>
        <v>3.8216560509554236E-2</v>
      </c>
      <c r="J107" s="19"/>
      <c r="K107" s="94">
        <v>17</v>
      </c>
      <c r="L107" s="94">
        <v>16</v>
      </c>
      <c r="M107" s="104">
        <f t="shared" ref="M107:M112" si="27">(K107-L107)/L107</f>
        <v>6.25E-2</v>
      </c>
      <c r="N107" s="19"/>
      <c r="O107" s="97">
        <v>16.100000000000001</v>
      </c>
      <c r="P107" s="97">
        <v>15</v>
      </c>
      <c r="Q107" s="105">
        <f t="shared" ref="Q107:Q112" si="28">(O107-P107)/P107</f>
        <v>7.3333333333333431E-2</v>
      </c>
      <c r="R107" s="10"/>
      <c r="S107" s="94">
        <f t="shared" ref="S107:T112" si="29">SUM(C107,G107,K107,O107)</f>
        <v>64.2</v>
      </c>
      <c r="T107" s="94">
        <v>61.3</v>
      </c>
      <c r="U107" s="104">
        <f t="shared" ref="U107:U112" si="30">(S107-T107)/T107</f>
        <v>4.7308319738988677E-2</v>
      </c>
    </row>
    <row r="108" spans="1:24" s="7" customFormat="1" ht="15.6" x14ac:dyDescent="0.4">
      <c r="A108" s="90" t="s">
        <v>95</v>
      </c>
      <c r="B108" s="19"/>
      <c r="C108" s="94">
        <v>14.7</v>
      </c>
      <c r="D108" s="94">
        <f>D107</f>
        <v>14.8</v>
      </c>
      <c r="E108" s="104">
        <f t="shared" si="25"/>
        <v>-6.7567567567568525E-3</v>
      </c>
      <c r="F108" s="19"/>
      <c r="G108" s="97">
        <v>16.100000000000001</v>
      </c>
      <c r="H108" s="97">
        <f>H107</f>
        <v>15.7</v>
      </c>
      <c r="I108" s="105">
        <f t="shared" si="26"/>
        <v>2.5477707006369563E-2</v>
      </c>
      <c r="J108" s="19"/>
      <c r="K108" s="94">
        <v>16.7</v>
      </c>
      <c r="L108" s="94">
        <f>L107</f>
        <v>16</v>
      </c>
      <c r="M108" s="104">
        <f t="shared" si="27"/>
        <v>4.3749999999999956E-2</v>
      </c>
      <c r="N108" s="19"/>
      <c r="O108" s="97">
        <v>15.8</v>
      </c>
      <c r="P108" s="97">
        <f>P107</f>
        <v>15</v>
      </c>
      <c r="Q108" s="105">
        <f t="shared" si="28"/>
        <v>5.3333333333333378E-2</v>
      </c>
      <c r="R108" s="10"/>
      <c r="S108" s="94">
        <f t="shared" si="29"/>
        <v>63.3</v>
      </c>
      <c r="T108" s="94">
        <v>61.3</v>
      </c>
      <c r="U108" s="104">
        <f t="shared" si="30"/>
        <v>3.2626427406199025E-2</v>
      </c>
    </row>
    <row r="109" spans="1:24" ht="15" x14ac:dyDescent="0.4">
      <c r="A109" s="90" t="s">
        <v>57</v>
      </c>
      <c r="B109" s="14"/>
      <c r="C109" s="94">
        <v>11.2</v>
      </c>
      <c r="D109" s="94">
        <v>11.2</v>
      </c>
      <c r="E109" s="104">
        <f t="shared" si="25"/>
        <v>0</v>
      </c>
      <c r="F109" s="19"/>
      <c r="G109" s="97">
        <v>12.5</v>
      </c>
      <c r="H109" s="97">
        <v>11.9</v>
      </c>
      <c r="I109" s="105">
        <f t="shared" si="26"/>
        <v>5.0420168067226857E-2</v>
      </c>
      <c r="J109" s="19"/>
      <c r="K109" s="94">
        <v>13</v>
      </c>
      <c r="L109" s="94">
        <v>12.2</v>
      </c>
      <c r="M109" s="104">
        <f t="shared" si="27"/>
        <v>6.5573770491803338E-2</v>
      </c>
      <c r="N109" s="19"/>
      <c r="O109" s="97">
        <v>12.6</v>
      </c>
      <c r="P109" s="97">
        <v>11.6</v>
      </c>
      <c r="Q109" s="105">
        <f t="shared" si="28"/>
        <v>8.6206896551724144E-2</v>
      </c>
      <c r="R109" s="10"/>
      <c r="S109" s="94">
        <f t="shared" si="29"/>
        <v>49.300000000000004</v>
      </c>
      <c r="T109" s="94">
        <f t="shared" si="29"/>
        <v>46.9</v>
      </c>
      <c r="U109" s="104">
        <f t="shared" si="30"/>
        <v>5.1172707889125923E-2</v>
      </c>
      <c r="V109" s="7"/>
      <c r="W109" s="7"/>
      <c r="X109" s="7"/>
    </row>
    <row r="110" spans="1:24" ht="15.6" x14ac:dyDescent="0.4">
      <c r="A110" s="50" t="s">
        <v>96</v>
      </c>
      <c r="B110" s="14"/>
      <c r="C110" s="94">
        <f>C109</f>
        <v>11.2</v>
      </c>
      <c r="D110" s="94">
        <f>D109</f>
        <v>11.2</v>
      </c>
      <c r="E110" s="104">
        <f t="shared" si="25"/>
        <v>0</v>
      </c>
      <c r="F110" s="19"/>
      <c r="G110" s="97">
        <v>12.4</v>
      </c>
      <c r="H110" s="97">
        <f>H109</f>
        <v>11.9</v>
      </c>
      <c r="I110" s="105">
        <f t="shared" si="26"/>
        <v>4.2016806722689072E-2</v>
      </c>
      <c r="J110" s="19"/>
      <c r="K110" s="94">
        <v>12.8</v>
      </c>
      <c r="L110" s="94">
        <f>L109</f>
        <v>12.2</v>
      </c>
      <c r="M110" s="104">
        <f t="shared" si="27"/>
        <v>4.9180327868852576E-2</v>
      </c>
      <c r="N110" s="19"/>
      <c r="O110" s="97">
        <v>12.3</v>
      </c>
      <c r="P110" s="97">
        <f>P109</f>
        <v>11.6</v>
      </c>
      <c r="Q110" s="105">
        <f t="shared" si="28"/>
        <v>6.0344827586206989E-2</v>
      </c>
      <c r="R110" s="10"/>
      <c r="S110" s="94">
        <f t="shared" si="29"/>
        <v>48.7</v>
      </c>
      <c r="T110" s="94">
        <f t="shared" si="29"/>
        <v>46.9</v>
      </c>
      <c r="U110" s="104">
        <f t="shared" si="30"/>
        <v>3.8379530916844443E-2</v>
      </c>
      <c r="V110" s="7"/>
      <c r="W110" s="7"/>
      <c r="X110" s="7"/>
    </row>
    <row r="111" spans="1:24" ht="15.6" x14ac:dyDescent="0.4">
      <c r="A111" s="50" t="s">
        <v>97</v>
      </c>
      <c r="B111" s="14"/>
      <c r="C111" s="94">
        <v>7.6</v>
      </c>
      <c r="D111" s="94">
        <v>7.4</v>
      </c>
      <c r="E111" s="104">
        <f t="shared" si="25"/>
        <v>2.7027027027026931E-2</v>
      </c>
      <c r="F111" s="14"/>
      <c r="G111" s="97">
        <v>8.6</v>
      </c>
      <c r="H111" s="97">
        <v>7.7</v>
      </c>
      <c r="I111" s="105">
        <f t="shared" si="26"/>
        <v>0.11688311688311681</v>
      </c>
      <c r="J111" s="14"/>
      <c r="K111" s="94">
        <v>9</v>
      </c>
      <c r="L111" s="94">
        <v>8.3000000000000007</v>
      </c>
      <c r="M111" s="104">
        <f t="shared" si="27"/>
        <v>8.4337349397590272E-2</v>
      </c>
      <c r="N111" s="14"/>
      <c r="O111" s="97">
        <v>8.8000000000000007</v>
      </c>
      <c r="P111" s="97">
        <v>7.7</v>
      </c>
      <c r="Q111" s="105">
        <f t="shared" si="28"/>
        <v>0.14285714285714293</v>
      </c>
      <c r="R111" s="15"/>
      <c r="S111" s="94">
        <f t="shared" si="29"/>
        <v>34</v>
      </c>
      <c r="T111" s="94">
        <f t="shared" si="29"/>
        <v>31.1</v>
      </c>
      <c r="U111" s="104">
        <f t="shared" si="30"/>
        <v>9.3247588424437255E-2</v>
      </c>
    </row>
    <row r="112" spans="1:24" ht="15.6" x14ac:dyDescent="0.4">
      <c r="A112" s="50" t="s">
        <v>101</v>
      </c>
      <c r="B112" s="14"/>
      <c r="C112" s="94">
        <f>C111</f>
        <v>7.6</v>
      </c>
      <c r="D112" s="94">
        <f>D111</f>
        <v>7.4</v>
      </c>
      <c r="E112" s="104">
        <f t="shared" si="25"/>
        <v>2.7027027027026931E-2</v>
      </c>
      <c r="F112" s="14"/>
      <c r="G112" s="97">
        <v>8.5</v>
      </c>
      <c r="H112" s="97">
        <f>H111</f>
        <v>7.7</v>
      </c>
      <c r="I112" s="105">
        <f t="shared" si="26"/>
        <v>0.10389610389610388</v>
      </c>
      <c r="J112" s="14"/>
      <c r="K112" s="94">
        <v>8.8000000000000007</v>
      </c>
      <c r="L112" s="94">
        <f>L111</f>
        <v>8.3000000000000007</v>
      </c>
      <c r="M112" s="104">
        <f t="shared" si="27"/>
        <v>6.0240963855421679E-2</v>
      </c>
      <c r="N112" s="14"/>
      <c r="O112" s="97">
        <v>8.6</v>
      </c>
      <c r="P112" s="97">
        <f>P111</f>
        <v>7.7</v>
      </c>
      <c r="Q112" s="105">
        <f t="shared" si="28"/>
        <v>0.11688311688311681</v>
      </c>
      <c r="R112" s="15"/>
      <c r="S112" s="94">
        <f t="shared" si="29"/>
        <v>33.5</v>
      </c>
      <c r="T112" s="94">
        <f t="shared" si="29"/>
        <v>31.1</v>
      </c>
      <c r="U112" s="104">
        <f t="shared" si="30"/>
        <v>7.7170418006430819E-2</v>
      </c>
    </row>
    <row r="113" spans="1:24" ht="4.05" customHeight="1" x14ac:dyDescent="0.4">
      <c r="A113" s="50"/>
      <c r="B113" s="14"/>
      <c r="C113" s="94"/>
      <c r="D113" s="94"/>
      <c r="E113" s="52"/>
      <c r="F113" s="14"/>
      <c r="G113" s="97"/>
      <c r="H113" s="97"/>
      <c r="I113" s="32"/>
      <c r="J113" s="14"/>
      <c r="K113" s="94"/>
      <c r="L113" s="94"/>
      <c r="M113" s="52"/>
      <c r="N113" s="14"/>
      <c r="O113" s="97"/>
      <c r="P113" s="97"/>
      <c r="Q113" s="32"/>
      <c r="R113" s="15"/>
      <c r="S113" s="94"/>
      <c r="T113" s="94"/>
      <c r="U113" s="52"/>
    </row>
    <row r="114" spans="1:24" ht="15.6" x14ac:dyDescent="0.4">
      <c r="A114" s="50" t="s">
        <v>99</v>
      </c>
      <c r="B114" s="14"/>
      <c r="C114" s="94"/>
      <c r="D114" s="94"/>
      <c r="E114" s="104">
        <v>-8.9999999999999993E-3</v>
      </c>
      <c r="F114" s="14"/>
      <c r="G114" s="97"/>
      <c r="H114" s="97"/>
      <c r="I114" s="105">
        <v>7.5999999999999998E-2</v>
      </c>
      <c r="J114" s="14"/>
      <c r="K114" s="94"/>
      <c r="L114" s="94"/>
      <c r="M114" s="104">
        <v>3.5000000000000003E-2</v>
      </c>
      <c r="N114" s="14"/>
      <c r="O114" s="97"/>
      <c r="P114" s="97"/>
      <c r="Q114" s="105">
        <v>5.1999999999999998E-2</v>
      </c>
      <c r="R114" s="15"/>
      <c r="S114" s="94"/>
      <c r="T114" s="94"/>
      <c r="U114" s="104">
        <v>3.9E-2</v>
      </c>
    </row>
    <row r="115" spans="1:24" ht="15.6" x14ac:dyDescent="0.4">
      <c r="A115" s="50" t="s">
        <v>98</v>
      </c>
      <c r="B115" s="14"/>
      <c r="C115" s="94"/>
      <c r="D115" s="94"/>
      <c r="E115" s="104">
        <v>1.6E-2</v>
      </c>
      <c r="F115" s="14"/>
      <c r="G115" s="97"/>
      <c r="H115" s="97"/>
      <c r="I115" s="105">
        <v>0.115</v>
      </c>
      <c r="J115" s="14"/>
      <c r="K115" s="94"/>
      <c r="L115" s="94"/>
      <c r="M115" s="104">
        <v>7.0999999999999994E-2</v>
      </c>
      <c r="N115" s="14"/>
      <c r="O115" s="97"/>
      <c r="P115" s="97"/>
      <c r="Q115" s="107">
        <v>9.4E-2</v>
      </c>
      <c r="R115" s="15"/>
      <c r="S115" s="94"/>
      <c r="T115" s="94"/>
      <c r="U115" s="104">
        <v>7.5999999999999998E-2</v>
      </c>
    </row>
    <row r="116" spans="1:24" x14ac:dyDescent="0.25">
      <c r="E116" s="22"/>
      <c r="I116" s="22"/>
      <c r="M116" s="22"/>
      <c r="Q116" s="22"/>
      <c r="U116" s="22"/>
    </row>
    <row r="117" spans="1:24" s="34" customFormat="1" ht="29.25" customHeight="1" x14ac:dyDescent="0.25">
      <c r="A117" s="418" t="s">
        <v>94</v>
      </c>
      <c r="B117" s="418"/>
      <c r="C117" s="418"/>
      <c r="D117" s="418"/>
      <c r="E117" s="418"/>
      <c r="F117" s="418"/>
      <c r="G117" s="418"/>
      <c r="H117" s="418"/>
      <c r="I117" s="418"/>
      <c r="J117" s="418"/>
      <c r="K117" s="418"/>
      <c r="L117" s="418"/>
      <c r="M117" s="418"/>
      <c r="N117" s="418"/>
      <c r="O117" s="418"/>
      <c r="P117" s="418"/>
      <c r="Q117" s="418"/>
      <c r="R117" s="418"/>
      <c r="S117" s="418"/>
      <c r="T117" s="418"/>
      <c r="U117" s="418"/>
    </row>
    <row r="118" spans="1:24" s="34" customFormat="1" ht="29.25" customHeight="1" x14ac:dyDescent="0.25">
      <c r="A118" s="418" t="s">
        <v>108</v>
      </c>
      <c r="B118" s="418"/>
      <c r="C118" s="418"/>
      <c r="D118" s="418"/>
      <c r="E118" s="418"/>
      <c r="F118" s="418"/>
      <c r="G118" s="418"/>
      <c r="H118" s="418"/>
      <c r="I118" s="418"/>
      <c r="J118" s="418"/>
      <c r="K118" s="418"/>
      <c r="L118" s="418"/>
      <c r="M118" s="418"/>
      <c r="N118" s="418"/>
      <c r="O118" s="418"/>
      <c r="P118" s="418"/>
      <c r="Q118" s="418"/>
      <c r="R118" s="418"/>
      <c r="S118" s="418"/>
      <c r="T118" s="418"/>
      <c r="U118" s="418"/>
    </row>
    <row r="119" spans="1:24" s="34" customFormat="1" ht="27.75" customHeight="1" x14ac:dyDescent="0.25">
      <c r="A119" s="418" t="s">
        <v>100</v>
      </c>
      <c r="B119" s="418"/>
      <c r="C119" s="418"/>
      <c r="D119" s="418"/>
      <c r="E119" s="418"/>
      <c r="F119" s="418"/>
      <c r="G119" s="418"/>
      <c r="H119" s="418"/>
      <c r="I119" s="418"/>
      <c r="J119" s="418"/>
      <c r="K119" s="418"/>
      <c r="L119" s="418"/>
      <c r="M119" s="418"/>
      <c r="N119" s="418"/>
      <c r="O119" s="418"/>
      <c r="P119" s="418"/>
      <c r="Q119" s="418"/>
      <c r="R119" s="418"/>
      <c r="S119" s="418"/>
      <c r="T119" s="418"/>
      <c r="U119" s="418"/>
    </row>
    <row r="120" spans="1:24" s="34" customFormat="1" ht="16.2" thickBot="1" x14ac:dyDescent="0.3">
      <c r="A120" s="108"/>
      <c r="B120" s="108"/>
      <c r="C120" s="108"/>
      <c r="D120" s="108"/>
      <c r="E120" s="108"/>
      <c r="F120" s="108"/>
      <c r="G120" s="108"/>
      <c r="H120" s="108"/>
      <c r="I120" s="108"/>
      <c r="J120" s="108"/>
      <c r="K120" s="108"/>
      <c r="L120" s="108"/>
      <c r="M120" s="108"/>
      <c r="N120" s="108"/>
      <c r="O120" s="108"/>
      <c r="P120" s="108"/>
      <c r="Q120" s="108"/>
      <c r="R120" s="108"/>
      <c r="S120" s="108"/>
      <c r="T120" s="108"/>
      <c r="U120" s="108"/>
    </row>
    <row r="121" spans="1:24" ht="60" customHeight="1" thickBot="1" x14ac:dyDescent="0.45">
      <c r="A121" s="20" t="s">
        <v>17</v>
      </c>
      <c r="B121" s="17"/>
      <c r="C121" s="51" t="s">
        <v>13</v>
      </c>
      <c r="D121" s="51" t="s">
        <v>9</v>
      </c>
      <c r="E121" s="21" t="s">
        <v>4</v>
      </c>
      <c r="F121" s="18"/>
      <c r="G121" s="51" t="s">
        <v>14</v>
      </c>
      <c r="H121" s="51" t="s">
        <v>10</v>
      </c>
      <c r="I121" s="21" t="s">
        <v>4</v>
      </c>
      <c r="J121" s="18"/>
      <c r="K121" s="51" t="s">
        <v>15</v>
      </c>
      <c r="L121" s="51" t="s">
        <v>11</v>
      </c>
      <c r="M121" s="21" t="s">
        <v>4</v>
      </c>
      <c r="N121" s="18"/>
      <c r="O121" s="51" t="s">
        <v>16</v>
      </c>
      <c r="P121" s="51" t="s">
        <v>12</v>
      </c>
      <c r="Q121" s="21" t="s">
        <v>4</v>
      </c>
      <c r="S121" s="21">
        <v>2012</v>
      </c>
      <c r="T121" s="21">
        <v>2011</v>
      </c>
      <c r="U121" s="21" t="s">
        <v>4</v>
      </c>
    </row>
    <row r="122" spans="1:24" ht="15" x14ac:dyDescent="0.4">
      <c r="A122" s="36" t="s">
        <v>55</v>
      </c>
      <c r="B122" s="14"/>
      <c r="C122" s="95"/>
      <c r="D122" s="95"/>
      <c r="E122" s="52"/>
      <c r="F122" s="14"/>
      <c r="G122" s="96"/>
      <c r="H122" s="96"/>
      <c r="I122" s="32"/>
      <c r="J122" s="14"/>
      <c r="K122" s="95"/>
      <c r="L122" s="95"/>
      <c r="M122" s="52"/>
      <c r="N122" s="14"/>
      <c r="O122" s="96"/>
      <c r="P122" s="96"/>
      <c r="Q122" s="32"/>
      <c r="R122" s="15"/>
      <c r="S122" s="95"/>
      <c r="T122" s="95"/>
      <c r="U122" s="52"/>
    </row>
    <row r="123" spans="1:24" ht="15" x14ac:dyDescent="0.4">
      <c r="A123" s="103" t="s">
        <v>56</v>
      </c>
      <c r="B123" s="14"/>
      <c r="C123" s="95"/>
      <c r="D123" s="95"/>
      <c r="E123" s="52"/>
      <c r="F123" s="14"/>
      <c r="G123" s="96"/>
      <c r="H123" s="96"/>
      <c r="I123" s="32"/>
      <c r="J123" s="14"/>
      <c r="K123" s="95"/>
      <c r="L123" s="95"/>
      <c r="M123" s="52"/>
      <c r="N123" s="14"/>
      <c r="O123" s="96"/>
      <c r="P123" s="96"/>
      <c r="Q123" s="32"/>
      <c r="R123" s="15"/>
      <c r="S123" s="95"/>
      <c r="T123" s="95"/>
      <c r="U123" s="52"/>
    </row>
    <row r="124" spans="1:24" ht="4.05" customHeight="1" x14ac:dyDescent="0.4">
      <c r="A124" s="103"/>
      <c r="B124" s="14"/>
      <c r="C124" s="95"/>
      <c r="D124" s="95"/>
      <c r="E124" s="52"/>
      <c r="F124" s="14"/>
      <c r="G124" s="96"/>
      <c r="H124" s="96"/>
      <c r="I124" s="32"/>
      <c r="J124" s="14"/>
      <c r="K124" s="95"/>
      <c r="L124" s="95"/>
      <c r="M124" s="52"/>
      <c r="N124" s="14"/>
      <c r="O124" s="96"/>
      <c r="P124" s="96"/>
      <c r="Q124" s="32"/>
      <c r="R124" s="15"/>
      <c r="S124" s="95"/>
      <c r="T124" s="95"/>
      <c r="U124" s="52"/>
    </row>
    <row r="125" spans="1:24" s="7" customFormat="1" ht="15" x14ac:dyDescent="0.4">
      <c r="A125" s="90" t="s">
        <v>102</v>
      </c>
      <c r="B125" s="19"/>
      <c r="C125" s="94">
        <v>14.8</v>
      </c>
      <c r="D125" s="94">
        <v>14.9</v>
      </c>
      <c r="E125" s="104">
        <f t="shared" ref="E125:E128" si="31">(C125-D125)/D125</f>
        <v>-6.7114093959731299E-3</v>
      </c>
      <c r="F125" s="19"/>
      <c r="G125" s="97">
        <v>15.8</v>
      </c>
      <c r="H125" s="97">
        <v>16.100000000000001</v>
      </c>
      <c r="I125" s="105">
        <f t="shared" ref="I125:I128" si="32">(G125-H125)/H125</f>
        <v>-1.863354037267085E-2</v>
      </c>
      <c r="J125" s="19"/>
      <c r="K125" s="94">
        <v>16.2</v>
      </c>
      <c r="L125" s="94">
        <v>17.2</v>
      </c>
      <c r="M125" s="104">
        <f t="shared" ref="M125:M128" si="33">(K125-L125)/L125</f>
        <v>-5.8139534883720929E-2</v>
      </c>
      <c r="N125" s="19"/>
      <c r="O125" s="97">
        <v>15.1</v>
      </c>
      <c r="P125" s="97">
        <v>14.2</v>
      </c>
      <c r="Q125" s="105">
        <f t="shared" ref="Q125:Q128" si="34">(O125-P125)/P125</f>
        <v>6.3380281690140872E-2</v>
      </c>
      <c r="R125" s="10"/>
      <c r="S125" s="94">
        <f t="shared" ref="S125:T128" si="35">SUM(C125,G125,K125,O125)</f>
        <v>61.9</v>
      </c>
      <c r="T125" s="94">
        <f t="shared" si="35"/>
        <v>62.400000000000006</v>
      </c>
      <c r="U125" s="104">
        <f t="shared" ref="U125:U128" si="36">(S125-T125)/T125</f>
        <v>-8.0128205128206266E-3</v>
      </c>
    </row>
    <row r="126" spans="1:24" s="7" customFormat="1" ht="15.6" x14ac:dyDescent="0.4">
      <c r="A126" s="90" t="s">
        <v>103</v>
      </c>
      <c r="B126" s="19"/>
      <c r="C126" s="94">
        <f>C125</f>
        <v>14.8</v>
      </c>
      <c r="D126" s="94">
        <f>D125</f>
        <v>14.9</v>
      </c>
      <c r="E126" s="104">
        <f t="shared" si="31"/>
        <v>-6.7114093959731299E-3</v>
      </c>
      <c r="F126" s="19"/>
      <c r="G126" s="97">
        <f>G125</f>
        <v>15.8</v>
      </c>
      <c r="H126" s="97">
        <v>16.399999999999999</v>
      </c>
      <c r="I126" s="105">
        <f t="shared" si="32"/>
        <v>-3.6585365853658409E-2</v>
      </c>
      <c r="J126" s="19"/>
      <c r="K126" s="94">
        <v>16.2</v>
      </c>
      <c r="L126" s="94">
        <v>17.5</v>
      </c>
      <c r="M126" s="104">
        <f t="shared" si="33"/>
        <v>-7.428571428571433E-2</v>
      </c>
      <c r="N126" s="19"/>
      <c r="O126" s="97">
        <v>15</v>
      </c>
      <c r="P126" s="97">
        <v>14.4</v>
      </c>
      <c r="Q126" s="105">
        <f t="shared" si="34"/>
        <v>4.1666666666666644E-2</v>
      </c>
      <c r="R126" s="10"/>
      <c r="S126" s="94">
        <f t="shared" si="35"/>
        <v>61.8</v>
      </c>
      <c r="T126" s="94">
        <v>63.6</v>
      </c>
      <c r="U126" s="104">
        <f t="shared" si="36"/>
        <v>-2.8301886792452897E-2</v>
      </c>
    </row>
    <row r="127" spans="1:24" ht="15" x14ac:dyDescent="0.4">
      <c r="A127" s="90" t="s">
        <v>57</v>
      </c>
      <c r="B127" s="14"/>
      <c r="C127" s="94">
        <v>11.2</v>
      </c>
      <c r="D127" s="94">
        <v>11.6</v>
      </c>
      <c r="E127" s="104">
        <f t="shared" si="31"/>
        <v>-3.4482758620689689E-2</v>
      </c>
      <c r="F127" s="19"/>
      <c r="G127" s="97">
        <v>11.9</v>
      </c>
      <c r="H127" s="97">
        <v>12.3</v>
      </c>
      <c r="I127" s="105">
        <f t="shared" si="32"/>
        <v>-3.2520325203252057E-2</v>
      </c>
      <c r="J127" s="19"/>
      <c r="K127" s="94">
        <v>12.2</v>
      </c>
      <c r="L127" s="94">
        <v>13.6</v>
      </c>
      <c r="M127" s="104">
        <f t="shared" si="33"/>
        <v>-0.10294117647058826</v>
      </c>
      <c r="N127" s="19"/>
      <c r="O127" s="97">
        <v>11.6</v>
      </c>
      <c r="P127" s="97">
        <v>11.3</v>
      </c>
      <c r="Q127" s="105">
        <f t="shared" si="34"/>
        <v>2.6548672566371584E-2</v>
      </c>
      <c r="R127" s="10"/>
      <c r="S127" s="94">
        <f t="shared" si="35"/>
        <v>46.9</v>
      </c>
      <c r="T127" s="94">
        <f t="shared" si="35"/>
        <v>48.8</v>
      </c>
      <c r="U127" s="104">
        <f t="shared" si="36"/>
        <v>-3.8934426229508171E-2</v>
      </c>
      <c r="V127" s="7"/>
      <c r="W127" s="7"/>
      <c r="X127" s="7"/>
    </row>
    <row r="128" spans="1:24" ht="15.6" x14ac:dyDescent="0.4">
      <c r="A128" s="50" t="s">
        <v>104</v>
      </c>
      <c r="B128" s="14"/>
      <c r="C128" s="94">
        <v>7.4</v>
      </c>
      <c r="D128" s="94">
        <v>7.1</v>
      </c>
      <c r="E128" s="104">
        <f t="shared" si="31"/>
        <v>4.2253521126760667E-2</v>
      </c>
      <c r="F128" s="14"/>
      <c r="G128" s="97">
        <v>7.7</v>
      </c>
      <c r="H128" s="97">
        <v>7.8</v>
      </c>
      <c r="I128" s="105">
        <f t="shared" si="32"/>
        <v>-1.2820512820512775E-2</v>
      </c>
      <c r="J128" s="14"/>
      <c r="K128" s="94">
        <v>8.3000000000000007</v>
      </c>
      <c r="L128" s="94">
        <v>8.8000000000000007</v>
      </c>
      <c r="M128" s="104">
        <f t="shared" si="33"/>
        <v>-5.6818181818181816E-2</v>
      </c>
      <c r="N128" s="14"/>
      <c r="O128" s="97">
        <v>7.7</v>
      </c>
      <c r="P128" s="97">
        <v>7.2</v>
      </c>
      <c r="Q128" s="105">
        <f t="shared" si="34"/>
        <v>6.9444444444444448E-2</v>
      </c>
      <c r="R128" s="15"/>
      <c r="S128" s="94">
        <f t="shared" si="35"/>
        <v>31.1</v>
      </c>
      <c r="T128" s="94">
        <f t="shared" si="35"/>
        <v>30.9</v>
      </c>
      <c r="U128" s="104">
        <f t="shared" si="36"/>
        <v>6.4724919093852055E-3</v>
      </c>
    </row>
    <row r="129" spans="1:21" ht="4.05" customHeight="1" x14ac:dyDescent="0.4">
      <c r="A129" s="50"/>
      <c r="B129" s="14"/>
      <c r="C129" s="94"/>
      <c r="D129" s="94"/>
      <c r="E129" s="52"/>
      <c r="F129" s="14"/>
      <c r="G129" s="97"/>
      <c r="H129" s="97"/>
      <c r="I129" s="32"/>
      <c r="J129" s="14"/>
      <c r="K129" s="94"/>
      <c r="L129" s="94"/>
      <c r="M129" s="52"/>
      <c r="N129" s="14"/>
      <c r="O129" s="97"/>
      <c r="P129" s="97"/>
      <c r="Q129" s="32"/>
      <c r="R129" s="15"/>
      <c r="S129" s="94"/>
      <c r="T129" s="94"/>
      <c r="U129" s="52"/>
    </row>
    <row r="130" spans="1:21" ht="15.6" x14ac:dyDescent="0.4">
      <c r="A130" s="50" t="s">
        <v>82</v>
      </c>
      <c r="B130" s="14"/>
      <c r="C130" s="94"/>
      <c r="D130" s="94"/>
      <c r="E130" s="104">
        <v>-2.3E-2</v>
      </c>
      <c r="F130" s="14"/>
      <c r="G130" s="97"/>
      <c r="H130" s="97"/>
      <c r="I130" s="105">
        <v>-4.0000000000000001E-3</v>
      </c>
      <c r="J130" s="14"/>
      <c r="K130" s="94"/>
      <c r="L130" s="94"/>
      <c r="M130" s="104">
        <v>1.6E-2</v>
      </c>
      <c r="N130" s="14"/>
      <c r="O130" s="97"/>
      <c r="P130" s="97"/>
      <c r="Q130" s="105">
        <v>7.2999999999999995E-2</v>
      </c>
      <c r="R130" s="15"/>
      <c r="S130" s="94"/>
      <c r="T130" s="94"/>
      <c r="U130" s="104">
        <v>1.7000000000000001E-2</v>
      </c>
    </row>
    <row r="131" spans="1:21" ht="15.6" x14ac:dyDescent="0.4">
      <c r="A131" s="50" t="s">
        <v>107</v>
      </c>
      <c r="B131" s="14"/>
      <c r="C131" s="94"/>
      <c r="D131" s="94"/>
      <c r="E131" s="104">
        <v>2.7E-2</v>
      </c>
      <c r="F131" s="14"/>
      <c r="G131" s="97"/>
      <c r="H131" s="97"/>
      <c r="I131" s="105">
        <v>3.5999999999999997E-2</v>
      </c>
      <c r="J131" s="14"/>
      <c r="K131" s="94"/>
      <c r="L131" s="94"/>
      <c r="M131" s="104">
        <v>5.8000000000000003E-2</v>
      </c>
      <c r="N131" s="14"/>
      <c r="O131" s="97"/>
      <c r="P131" s="97"/>
      <c r="Q131" s="107">
        <v>0.11600000000000001</v>
      </c>
      <c r="R131" s="15"/>
      <c r="S131" s="94"/>
      <c r="T131" s="94"/>
      <c r="U131" s="104">
        <v>6.0999999999999999E-2</v>
      </c>
    </row>
    <row r="132" spans="1:21" x14ac:dyDescent="0.25">
      <c r="E132" s="22"/>
      <c r="I132" s="22"/>
      <c r="M132" s="22"/>
      <c r="Q132" s="22"/>
      <c r="U132" s="22"/>
    </row>
    <row r="133" spans="1:21" s="34" customFormat="1" ht="44.25" customHeight="1" x14ac:dyDescent="0.25">
      <c r="A133" s="418" t="s">
        <v>105</v>
      </c>
      <c r="B133" s="418"/>
      <c r="C133" s="418"/>
      <c r="D133" s="418"/>
      <c r="E133" s="418"/>
      <c r="F133" s="418"/>
      <c r="G133" s="418"/>
      <c r="H133" s="418"/>
      <c r="I133" s="418"/>
      <c r="J133" s="418"/>
      <c r="K133" s="418"/>
      <c r="L133" s="418"/>
      <c r="M133" s="418"/>
      <c r="N133" s="418"/>
      <c r="O133" s="418"/>
      <c r="P133" s="418"/>
      <c r="Q133" s="418"/>
      <c r="R133" s="418"/>
      <c r="S133" s="418"/>
      <c r="T133" s="418"/>
      <c r="U133" s="418"/>
    </row>
    <row r="134" spans="1:21" s="34" customFormat="1" ht="29.25" customHeight="1" x14ac:dyDescent="0.25">
      <c r="A134" s="418" t="s">
        <v>106</v>
      </c>
      <c r="B134" s="418"/>
      <c r="C134" s="418"/>
      <c r="D134" s="418"/>
      <c r="E134" s="418"/>
      <c r="F134" s="418"/>
      <c r="G134" s="418"/>
      <c r="H134" s="418"/>
      <c r="I134" s="418"/>
      <c r="J134" s="418"/>
      <c r="K134" s="418"/>
      <c r="L134" s="418"/>
      <c r="M134" s="418"/>
      <c r="N134" s="418"/>
      <c r="O134" s="418"/>
      <c r="P134" s="418"/>
      <c r="Q134" s="418"/>
      <c r="R134" s="418"/>
      <c r="S134" s="418"/>
      <c r="T134" s="418"/>
      <c r="U134" s="418"/>
    </row>
  </sheetData>
  <mergeCells count="20">
    <mergeCell ref="A76:U76"/>
    <mergeCell ref="A23:U23"/>
    <mergeCell ref="A24:U24"/>
    <mergeCell ref="A25:U25"/>
    <mergeCell ref="A26:U26"/>
    <mergeCell ref="A27:U27"/>
    <mergeCell ref="A28:U28"/>
    <mergeCell ref="A52:U52"/>
    <mergeCell ref="A53:U53"/>
    <mergeCell ref="A54:U54"/>
    <mergeCell ref="A55:U55"/>
    <mergeCell ref="A56:U56"/>
    <mergeCell ref="A133:U133"/>
    <mergeCell ref="A134:U134"/>
    <mergeCell ref="A99:U99"/>
    <mergeCell ref="A100:U100"/>
    <mergeCell ref="A101:U101"/>
    <mergeCell ref="A117:U117"/>
    <mergeCell ref="A118:U118"/>
    <mergeCell ref="A119:U119"/>
  </mergeCells>
  <pageMargins left="0.25" right="0.25" top="0.7" bottom="0.5" header="0.5" footer="0.5"/>
  <pageSetup scale="65" fitToHeight="3" orientation="landscape" r:id="rId1"/>
  <headerFooter>
    <oddHeader>&amp;C&amp;"Arial,Bold"&amp;12Shipment and Depletion Information</oddHeader>
  </headerFooter>
  <rowBreaks count="1" manualBreakCount="1">
    <brk id="57"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116"/>
  <sheetViews>
    <sheetView topLeftCell="A26" zoomScaleNormal="100" workbookViewId="0">
      <selection activeCell="M37" sqref="M37"/>
    </sheetView>
  </sheetViews>
  <sheetFormatPr defaultColWidth="9.21875" defaultRowHeight="13.2" outlineLevelRow="1" x14ac:dyDescent="0.25"/>
  <cols>
    <col min="1" max="1" width="59.21875" style="123" customWidth="1"/>
    <col min="2" max="2" width="2.77734375" style="123" customWidth="1"/>
    <col min="3" max="4" width="9.5546875" style="123" bestFit="1" customWidth="1"/>
    <col min="5" max="5" width="8.21875" style="123" bestFit="1" customWidth="1"/>
    <col min="6" max="6" width="1.77734375" style="123" customWidth="1"/>
    <col min="7" max="7" width="9.77734375" style="123" bestFit="1" customWidth="1"/>
    <col min="8" max="8" width="9.5546875" style="123" bestFit="1" customWidth="1"/>
    <col min="9" max="9" width="8.21875" style="123" bestFit="1" customWidth="1"/>
    <col min="10" max="10" width="1.77734375" style="123" customWidth="1"/>
    <col min="11" max="11" width="9.21875" style="123" customWidth="1"/>
    <col min="12" max="12" width="9.77734375" style="123" customWidth="1"/>
    <col min="13" max="13" width="8.21875" style="123" customWidth="1"/>
    <col min="14" max="14" width="1.77734375" style="123" customWidth="1"/>
    <col min="15" max="15" width="9.21875" style="123" customWidth="1"/>
    <col min="16" max="16" width="9.77734375" style="123" customWidth="1"/>
    <col min="17" max="17" width="9" style="123" customWidth="1"/>
    <col min="18" max="18" width="1.77734375" style="123" customWidth="1"/>
    <col min="19" max="19" width="11" style="123" bestFit="1" customWidth="1"/>
    <col min="20" max="20" width="9.77734375" style="123" bestFit="1" customWidth="1"/>
    <col min="21" max="21" width="10" style="123" bestFit="1" customWidth="1"/>
    <col min="22" max="22" width="1.77734375" style="123" customWidth="1"/>
    <col min="23" max="16384" width="9.21875" style="123"/>
  </cols>
  <sheetData>
    <row r="1" spans="1:24" s="165" customFormat="1" ht="32.25" customHeight="1" thickBot="1" x14ac:dyDescent="0.45">
      <c r="A1" s="20" t="s">
        <v>50</v>
      </c>
      <c r="B1" s="17"/>
      <c r="C1" s="51" t="s">
        <v>46</v>
      </c>
      <c r="D1" s="51" t="s">
        <v>38</v>
      </c>
      <c r="E1" s="51" t="s">
        <v>4</v>
      </c>
      <c r="F1" s="124"/>
      <c r="G1" s="51" t="s">
        <v>47</v>
      </c>
      <c r="H1" s="51" t="s">
        <v>39</v>
      </c>
      <c r="I1" s="51" t="s">
        <v>4</v>
      </c>
      <c r="J1" s="124"/>
      <c r="K1" s="51" t="s">
        <v>48</v>
      </c>
      <c r="L1" s="51" t="s">
        <v>40</v>
      </c>
      <c r="M1" s="51" t="s">
        <v>4</v>
      </c>
      <c r="N1" s="124"/>
      <c r="O1" s="51" t="s">
        <v>49</v>
      </c>
      <c r="P1" s="51" t="s">
        <v>41</v>
      </c>
      <c r="Q1" s="51" t="s">
        <v>4</v>
      </c>
      <c r="S1" s="51">
        <v>2017</v>
      </c>
      <c r="T1" s="51">
        <v>2016</v>
      </c>
      <c r="U1" s="51" t="s">
        <v>4</v>
      </c>
    </row>
    <row r="2" spans="1:24" ht="15" x14ac:dyDescent="0.4">
      <c r="A2" s="36" t="s">
        <v>51</v>
      </c>
      <c r="B2" s="14"/>
      <c r="C2" s="125"/>
      <c r="D2" s="125"/>
      <c r="E2" s="126"/>
      <c r="F2" s="14"/>
      <c r="G2" s="127"/>
      <c r="H2" s="127"/>
      <c r="I2" s="128"/>
      <c r="J2" s="14"/>
      <c r="K2" s="125"/>
      <c r="L2" s="125"/>
      <c r="M2" s="126"/>
      <c r="N2" s="14"/>
      <c r="O2" s="127"/>
      <c r="P2" s="127"/>
      <c r="Q2" s="128"/>
      <c r="R2" s="129"/>
      <c r="S2" s="125"/>
      <c r="T2" s="125"/>
      <c r="U2" s="126"/>
    </row>
    <row r="3" spans="1:24" ht="15" x14ac:dyDescent="0.4">
      <c r="A3" s="103" t="s">
        <v>52</v>
      </c>
      <c r="B3" s="14"/>
      <c r="C3" s="125"/>
      <c r="D3" s="125"/>
      <c r="E3" s="126"/>
      <c r="F3" s="14"/>
      <c r="G3" s="127"/>
      <c r="H3" s="127"/>
      <c r="I3" s="128"/>
      <c r="J3" s="14"/>
      <c r="K3" s="125"/>
      <c r="L3" s="125"/>
      <c r="M3" s="126"/>
      <c r="N3" s="14"/>
      <c r="O3" s="127"/>
      <c r="P3" s="127"/>
      <c r="Q3" s="128"/>
      <c r="R3" s="129"/>
      <c r="S3" s="125"/>
      <c r="T3" s="125"/>
      <c r="U3" s="126"/>
    </row>
    <row r="4" spans="1:24" ht="4.05" customHeight="1" x14ac:dyDescent="0.4">
      <c r="A4" s="103"/>
      <c r="B4" s="14"/>
      <c r="C4" s="125"/>
      <c r="D4" s="125"/>
      <c r="E4" s="126"/>
      <c r="F4" s="14"/>
      <c r="G4" s="127"/>
      <c r="H4" s="127"/>
      <c r="I4" s="128"/>
      <c r="J4" s="14"/>
      <c r="K4" s="125"/>
      <c r="L4" s="125"/>
      <c r="M4" s="126"/>
      <c r="N4" s="14"/>
      <c r="O4" s="127"/>
      <c r="P4" s="127"/>
      <c r="Q4" s="128"/>
      <c r="R4" s="129"/>
      <c r="S4" s="125"/>
      <c r="T4" s="125"/>
      <c r="U4" s="126"/>
    </row>
    <row r="5" spans="1:24" s="39" customFormat="1" ht="15.6" x14ac:dyDescent="0.4">
      <c r="A5" s="90" t="s">
        <v>114</v>
      </c>
      <c r="B5" s="19"/>
      <c r="C5" s="130">
        <f>+'Shipment and Depletion'!C51-'Shipment and Depletion bf Cor7o'!C5</f>
        <v>-1.9427409999999981</v>
      </c>
      <c r="D5" s="130">
        <f>+'Shipment and Depletion'!D51-'Shipment and Depletion bf Cor7o'!D5</f>
        <v>-1.6660350000000008</v>
      </c>
      <c r="E5" s="166">
        <f>+'Shipment and Depletion'!E51-'Shipment and Depletion bf Cor7o'!E5</f>
        <v>3.4470989761090087E-4</v>
      </c>
      <c r="F5" s="19"/>
      <c r="G5" s="133">
        <f>+'Shipment and Depletion'!G51-'Shipment and Depletion bf Cor7o'!G5</f>
        <v>-2</v>
      </c>
      <c r="H5" s="133">
        <f>+'Shipment and Depletion'!H51-'Shipment and Depletion bf Cor7o'!H5</f>
        <v>-1.7999999999999972</v>
      </c>
      <c r="I5" s="107">
        <f>+'Shipment and Depletion'!I51-'Shipment and Depletion bf Cor7o'!I5</f>
        <v>1.2610530546623422E-3</v>
      </c>
      <c r="J5" s="19"/>
      <c r="K5" s="130">
        <f>+'Shipment and Depletion'!K51-'Shipment and Depletion bf Cor7o'!K5</f>
        <v>-1.4000000000000057</v>
      </c>
      <c r="L5" s="130">
        <f>+'Shipment and Depletion'!L51-'Shipment and Depletion bf Cor7o'!L5</f>
        <v>-1.1999999999999957</v>
      </c>
      <c r="M5" s="166">
        <f>+'Shipment and Depletion'!M51-'Shipment and Depletion bf Cor7o'!M5</f>
        <v>-1.0541491621066518E-3</v>
      </c>
      <c r="N5" s="19"/>
      <c r="O5" s="133"/>
      <c r="P5" s="133"/>
      <c r="Q5" s="134"/>
      <c r="R5" s="135"/>
      <c r="S5" s="130">
        <f>+'Shipment and Depletion'!S51-'Shipment and Depletion bf Cor7o'!S5</f>
        <v>45.857258999999999</v>
      </c>
      <c r="T5" s="130">
        <f>+'Shipment and Depletion'!T51-'Shipment and Depletion bf Cor7o'!T5</f>
        <v>42.333965000000006</v>
      </c>
      <c r="U5" s="166">
        <f>+'Shipment and Depletion'!U51-'Shipment and Depletion bf Cor7o'!U5</f>
        <v>-1.1338406994841121E-2</v>
      </c>
    </row>
    <row r="6" spans="1:24" s="39" customFormat="1" ht="15" x14ac:dyDescent="0.4">
      <c r="A6" s="90" t="s">
        <v>124</v>
      </c>
      <c r="B6" s="19"/>
      <c r="C6" s="130">
        <f>+'Shipment and Depletion'!C52-'Shipment and Depletion bf Cor7o'!C6</f>
        <v>-1.9327480000000037</v>
      </c>
      <c r="D6" s="130">
        <f>+'Shipment and Depletion'!D52-'Shipment and Depletion bf Cor7o'!D6</f>
        <v>-1.6660350000000008</v>
      </c>
      <c r="E6" s="166">
        <f>+'Shipment and Depletion'!E52-'Shipment and Depletion bf Cor7o'!E6</f>
        <v>4.539249146756491E-4</v>
      </c>
      <c r="F6" s="19"/>
      <c r="G6" s="133">
        <f>+'Shipment and Depletion'!G52-'Shipment and Depletion bf Cor7o'!G6</f>
        <v>-2.1000000000000085</v>
      </c>
      <c r="H6" s="133">
        <f>+'Shipment and Depletion'!H52-'Shipment and Depletion bf Cor7o'!H6</f>
        <v>-1.7999999999999972</v>
      </c>
      <c r="I6" s="107">
        <f>+'Shipment and Depletion'!I52-'Shipment and Depletion bf Cor7o'!I6</f>
        <v>-1.0249196141481065E-3</v>
      </c>
      <c r="J6" s="19"/>
      <c r="K6" s="130">
        <f>+'Shipment and Depletion'!K52-'Shipment and Depletion bf Cor7o'!K6</f>
        <v>-1.4000000000000057</v>
      </c>
      <c r="L6" s="130">
        <f>+'Shipment and Depletion'!L52-'Shipment and Depletion bf Cor7o'!L6</f>
        <v>-1.1999999999999957</v>
      </c>
      <c r="M6" s="166">
        <f>+'Shipment and Depletion'!M52-'Shipment and Depletion bf Cor7o'!M6</f>
        <v>-1.5192149689183115E-3</v>
      </c>
      <c r="N6" s="19"/>
      <c r="O6" s="133"/>
      <c r="P6" s="133"/>
      <c r="Q6" s="134"/>
      <c r="R6" s="135"/>
      <c r="S6" s="130">
        <f>+'Shipment and Depletion'!S52-'Shipment and Depletion bf Cor7o'!S6</f>
        <v>45.667251999999991</v>
      </c>
      <c r="T6" s="130">
        <f>+'Shipment and Depletion'!T52-'Shipment and Depletion bf Cor7o'!T6</f>
        <v>42.333965000000006</v>
      </c>
      <c r="U6" s="166">
        <f>+'Shipment and Depletion'!U52-'Shipment and Depletion bf Cor7o'!U6</f>
        <v>-7.8876417401919086E-3</v>
      </c>
    </row>
    <row r="7" spans="1:24" s="39" customFormat="1" ht="4.05" customHeight="1" x14ac:dyDescent="0.4">
      <c r="A7" s="90"/>
      <c r="B7" s="19"/>
      <c r="C7" s="130"/>
      <c r="D7" s="130"/>
      <c r="E7" s="166">
        <f>+'Shipment and Depletion'!E53-'Shipment and Depletion bf Cor7o'!E7</f>
        <v>0</v>
      </c>
      <c r="F7" s="19"/>
      <c r="G7" s="133"/>
      <c r="H7" s="133"/>
      <c r="I7" s="128">
        <f>+'Shipment and Depletion'!I53-'Shipment and Depletion bf Cor7o'!I7</f>
        <v>0</v>
      </c>
      <c r="J7" s="19"/>
      <c r="K7" s="130"/>
      <c r="L7" s="130"/>
      <c r="M7" s="131">
        <f>+'Shipment and Depletion'!M53-'Shipment and Depletion bf Cor7o'!M7</f>
        <v>0</v>
      </c>
      <c r="N7" s="19"/>
      <c r="O7" s="133"/>
      <c r="P7" s="133"/>
      <c r="Q7" s="134"/>
      <c r="R7" s="135"/>
      <c r="S7" s="130"/>
      <c r="T7" s="130"/>
      <c r="U7" s="131">
        <f>+'Shipment and Depletion'!U53-'Shipment and Depletion bf Cor7o'!U7</f>
        <v>0</v>
      </c>
    </row>
    <row r="8" spans="1:24" ht="15.6" x14ac:dyDescent="0.4">
      <c r="A8" s="90" t="s">
        <v>127</v>
      </c>
      <c r="B8" s="14"/>
      <c r="C8" s="130"/>
      <c r="D8" s="130"/>
      <c r="E8" s="166">
        <f>+'Shipment and Depletion'!E54-'Shipment and Depletion bf Cor7o'!E8</f>
        <v>0</v>
      </c>
      <c r="F8" s="14"/>
      <c r="G8" s="133"/>
      <c r="H8" s="133"/>
      <c r="I8" s="107">
        <f>+'Shipment and Depletion'!I54-'Shipment and Depletion bf Cor7o'!I8</f>
        <v>1.0000000000000009E-3</v>
      </c>
      <c r="J8" s="14"/>
      <c r="K8" s="130"/>
      <c r="L8" s="130"/>
      <c r="M8" s="166">
        <f>+'Shipment and Depletion'!M54-'Shipment and Depletion bf Cor7o'!M8</f>
        <v>0</v>
      </c>
      <c r="N8" s="14"/>
      <c r="O8" s="133"/>
      <c r="P8" s="133"/>
      <c r="Q8" s="128"/>
      <c r="R8" s="129"/>
      <c r="S8" s="130"/>
      <c r="T8" s="130"/>
      <c r="U8" s="166">
        <f>+'Shipment and Depletion'!U54-'Shipment and Depletion bf Cor7o'!U8</f>
        <v>-1.2000000000000011E-2</v>
      </c>
    </row>
    <row r="9" spans="1:24" ht="15" x14ac:dyDescent="0.4">
      <c r="A9" s="86"/>
      <c r="B9" s="14"/>
      <c r="C9" s="140"/>
      <c r="D9" s="140"/>
      <c r="E9" s="35"/>
      <c r="F9" s="14"/>
      <c r="G9" s="142"/>
      <c r="H9" s="142"/>
      <c r="I9" s="128"/>
      <c r="J9" s="14"/>
      <c r="K9" s="140"/>
      <c r="L9" s="140"/>
      <c r="M9" s="35"/>
      <c r="N9" s="14"/>
      <c r="O9" s="142"/>
      <c r="P9" s="142"/>
      <c r="Q9" s="128"/>
      <c r="R9" s="129"/>
      <c r="S9" s="140"/>
      <c r="T9" s="140"/>
      <c r="U9" s="35"/>
    </row>
    <row r="10" spans="1:24" s="171" customFormat="1" ht="15" hidden="1" outlineLevel="1" x14ac:dyDescent="0.4">
      <c r="A10" s="114" t="s">
        <v>55</v>
      </c>
      <c r="B10" s="115"/>
      <c r="C10" s="167"/>
      <c r="D10" s="167"/>
      <c r="E10" s="168"/>
      <c r="F10" s="115"/>
      <c r="G10" s="167"/>
      <c r="H10" s="167"/>
      <c r="I10" s="169"/>
      <c r="J10" s="115"/>
      <c r="K10" s="167"/>
      <c r="L10" s="167"/>
      <c r="M10" s="168"/>
      <c r="N10" s="115"/>
      <c r="O10" s="167"/>
      <c r="P10" s="167"/>
      <c r="Q10" s="169"/>
      <c r="R10" s="170"/>
      <c r="S10" s="167"/>
      <c r="T10" s="167"/>
      <c r="U10" s="168"/>
    </row>
    <row r="11" spans="1:24" s="171" customFormat="1" ht="15" hidden="1" outlineLevel="1" x14ac:dyDescent="0.4">
      <c r="A11" s="116" t="s">
        <v>56</v>
      </c>
      <c r="B11" s="115"/>
      <c r="C11" s="167"/>
      <c r="D11" s="167"/>
      <c r="E11" s="168"/>
      <c r="F11" s="115"/>
      <c r="G11" s="167"/>
      <c r="H11" s="167"/>
      <c r="I11" s="169"/>
      <c r="J11" s="115"/>
      <c r="K11" s="167"/>
      <c r="L11" s="167"/>
      <c r="M11" s="168"/>
      <c r="N11" s="115"/>
      <c r="O11" s="167"/>
      <c r="P11" s="167"/>
      <c r="Q11" s="169"/>
      <c r="R11" s="170"/>
      <c r="S11" s="167"/>
      <c r="T11" s="167"/>
      <c r="U11" s="168"/>
    </row>
    <row r="12" spans="1:24" s="171" customFormat="1" ht="4.05" hidden="1" customHeight="1" outlineLevel="1" x14ac:dyDescent="0.4">
      <c r="A12" s="116"/>
      <c r="B12" s="115"/>
      <c r="C12" s="167"/>
      <c r="D12" s="167"/>
      <c r="E12" s="168"/>
      <c r="F12" s="115"/>
      <c r="G12" s="167"/>
      <c r="H12" s="167"/>
      <c r="I12" s="169"/>
      <c r="J12" s="115"/>
      <c r="K12" s="167"/>
      <c r="L12" s="167"/>
      <c r="M12" s="168"/>
      <c r="N12" s="115"/>
      <c r="O12" s="167"/>
      <c r="P12" s="167"/>
      <c r="Q12" s="169"/>
      <c r="R12" s="170"/>
      <c r="S12" s="167"/>
      <c r="T12" s="167"/>
      <c r="U12" s="168"/>
    </row>
    <row r="13" spans="1:24" s="177" customFormat="1" ht="15" hidden="1" outlineLevel="1" x14ac:dyDescent="0.4">
      <c r="A13" s="117" t="s">
        <v>53</v>
      </c>
      <c r="B13" s="118"/>
      <c r="C13" s="172">
        <v>16.399999999999999</v>
      </c>
      <c r="D13" s="172">
        <v>15.7</v>
      </c>
      <c r="E13" s="173">
        <f t="shared" ref="E13:E18" si="0">(C13-D13)/D13</f>
        <v>4.4585987261146452E-2</v>
      </c>
      <c r="F13" s="118"/>
      <c r="G13" s="172">
        <v>18.2</v>
      </c>
      <c r="H13" s="172">
        <v>17</v>
      </c>
      <c r="I13" s="174">
        <f t="shared" ref="I13:I18" si="1">(G13-H13)/H13</f>
        <v>7.0588235294117604E-2</v>
      </c>
      <c r="J13" s="118"/>
      <c r="K13" s="172">
        <v>18.3</v>
      </c>
      <c r="L13" s="172">
        <v>18.399999999999999</v>
      </c>
      <c r="M13" s="173">
        <f t="shared" ref="M13:M18" si="2">(K13-L13)/L13</f>
        <v>-5.4347826086955367E-3</v>
      </c>
      <c r="N13" s="118"/>
      <c r="O13" s="172"/>
      <c r="P13" s="172"/>
      <c r="Q13" s="175"/>
      <c r="R13" s="176"/>
      <c r="S13" s="172">
        <f t="shared" ref="S13:T18" si="3">SUM(C13,G13,K13,O13)</f>
        <v>52.899999999999991</v>
      </c>
      <c r="T13" s="172">
        <f t="shared" si="3"/>
        <v>51.1</v>
      </c>
      <c r="U13" s="173">
        <f t="shared" ref="U13:U18" si="4">(S13-T13)/T13</f>
        <v>3.5225048923678864E-2</v>
      </c>
    </row>
    <row r="14" spans="1:24" s="177" customFormat="1" ht="15" hidden="1" outlineLevel="1" x14ac:dyDescent="0.4">
      <c r="A14" s="117" t="s">
        <v>124</v>
      </c>
      <c r="B14" s="118"/>
      <c r="C14" s="172">
        <v>16.100000000000001</v>
      </c>
      <c r="D14" s="172">
        <f>D13</f>
        <v>15.7</v>
      </c>
      <c r="E14" s="173">
        <f t="shared" si="0"/>
        <v>2.5477707006369563E-2</v>
      </c>
      <c r="F14" s="118"/>
      <c r="G14" s="172">
        <v>18</v>
      </c>
      <c r="H14" s="172">
        <f>H13</f>
        <v>17</v>
      </c>
      <c r="I14" s="174">
        <f t="shared" si="1"/>
        <v>5.8823529411764705E-2</v>
      </c>
      <c r="J14" s="118"/>
      <c r="K14" s="172">
        <v>18.2</v>
      </c>
      <c r="L14" s="172">
        <f>L13</f>
        <v>18.399999999999999</v>
      </c>
      <c r="M14" s="173">
        <f t="shared" si="2"/>
        <v>-1.0869565217391266E-2</v>
      </c>
      <c r="N14" s="118"/>
      <c r="O14" s="172"/>
      <c r="P14" s="172"/>
      <c r="Q14" s="175"/>
      <c r="R14" s="176"/>
      <c r="S14" s="172">
        <f t="shared" si="3"/>
        <v>52.3</v>
      </c>
      <c r="T14" s="172">
        <f t="shared" si="3"/>
        <v>51.1</v>
      </c>
      <c r="U14" s="173">
        <f t="shared" si="4"/>
        <v>2.3483365949119289E-2</v>
      </c>
    </row>
    <row r="15" spans="1:24" s="171" customFormat="1" ht="15" hidden="1" outlineLevel="1" x14ac:dyDescent="0.4">
      <c r="A15" s="117" t="s">
        <v>57</v>
      </c>
      <c r="B15" s="115"/>
      <c r="C15" s="172">
        <v>12.4</v>
      </c>
      <c r="D15" s="172">
        <v>11.7</v>
      </c>
      <c r="E15" s="173">
        <f t="shared" si="0"/>
        <v>5.9829059829059922E-2</v>
      </c>
      <c r="F15" s="118"/>
      <c r="G15" s="172">
        <v>14.2</v>
      </c>
      <c r="H15" s="172">
        <v>12.8</v>
      </c>
      <c r="I15" s="174">
        <f t="shared" si="1"/>
        <v>0.10937499999999989</v>
      </c>
      <c r="J15" s="118"/>
      <c r="K15" s="172">
        <v>14</v>
      </c>
      <c r="L15" s="172">
        <v>14.1</v>
      </c>
      <c r="M15" s="173">
        <f t="shared" si="2"/>
        <v>-7.0921985815602584E-3</v>
      </c>
      <c r="N15" s="118"/>
      <c r="O15" s="172"/>
      <c r="P15" s="172"/>
      <c r="Q15" s="175"/>
      <c r="R15" s="176"/>
      <c r="S15" s="172">
        <f t="shared" si="3"/>
        <v>40.6</v>
      </c>
      <c r="T15" s="172">
        <f t="shared" si="3"/>
        <v>38.6</v>
      </c>
      <c r="U15" s="173">
        <f t="shared" si="4"/>
        <v>5.181347150259067E-2</v>
      </c>
      <c r="V15" s="177"/>
      <c r="W15" s="177"/>
      <c r="X15" s="177"/>
    </row>
    <row r="16" spans="1:24" s="171" customFormat="1" ht="15" hidden="1" outlineLevel="1" x14ac:dyDescent="0.4">
      <c r="A16" s="119" t="s">
        <v>125</v>
      </c>
      <c r="B16" s="115"/>
      <c r="C16" s="172">
        <v>12.1</v>
      </c>
      <c r="D16" s="172">
        <f>D15</f>
        <v>11.7</v>
      </c>
      <c r="E16" s="173">
        <f t="shared" si="0"/>
        <v>3.4188034188034219E-2</v>
      </c>
      <c r="F16" s="118"/>
      <c r="G16" s="172">
        <v>14</v>
      </c>
      <c r="H16" s="172">
        <f>H15</f>
        <v>12.8</v>
      </c>
      <c r="I16" s="174">
        <f t="shared" si="1"/>
        <v>9.3749999999999944E-2</v>
      </c>
      <c r="J16" s="118"/>
      <c r="K16" s="172">
        <v>13.9</v>
      </c>
      <c r="L16" s="172">
        <f>L15</f>
        <v>14.1</v>
      </c>
      <c r="M16" s="173">
        <f t="shared" si="2"/>
        <v>-1.4184397163120517E-2</v>
      </c>
      <c r="N16" s="118"/>
      <c r="O16" s="172"/>
      <c r="P16" s="172"/>
      <c r="Q16" s="175"/>
      <c r="R16" s="176"/>
      <c r="S16" s="172">
        <f t="shared" si="3"/>
        <v>40</v>
      </c>
      <c r="T16" s="172">
        <f t="shared" si="3"/>
        <v>38.6</v>
      </c>
      <c r="U16" s="173">
        <f t="shared" si="4"/>
        <v>3.6269430051813434E-2</v>
      </c>
      <c r="V16" s="177"/>
      <c r="W16" s="177"/>
      <c r="X16" s="177"/>
    </row>
    <row r="17" spans="1:21" s="171" customFormat="1" ht="15.6" hidden="1" outlineLevel="1" x14ac:dyDescent="0.4">
      <c r="A17" s="119" t="s">
        <v>128</v>
      </c>
      <c r="B17" s="115"/>
      <c r="C17" s="172">
        <v>7.1</v>
      </c>
      <c r="D17" s="172">
        <v>6.3</v>
      </c>
      <c r="E17" s="173">
        <f t="shared" si="0"/>
        <v>0.12698412698412695</v>
      </c>
      <c r="F17" s="115"/>
      <c r="G17" s="172">
        <v>8.1999999999999993</v>
      </c>
      <c r="H17" s="172">
        <v>6.9</v>
      </c>
      <c r="I17" s="174">
        <f t="shared" si="1"/>
        <v>0.18840579710144911</v>
      </c>
      <c r="J17" s="115"/>
      <c r="K17" s="172">
        <v>8.1</v>
      </c>
      <c r="L17" s="172">
        <v>7.6</v>
      </c>
      <c r="M17" s="173">
        <f t="shared" si="2"/>
        <v>6.5789473684210523E-2</v>
      </c>
      <c r="N17" s="115"/>
      <c r="O17" s="172"/>
      <c r="P17" s="172"/>
      <c r="Q17" s="169"/>
      <c r="R17" s="170"/>
      <c r="S17" s="172">
        <f t="shared" si="3"/>
        <v>23.4</v>
      </c>
      <c r="T17" s="172">
        <f t="shared" si="3"/>
        <v>20.799999999999997</v>
      </c>
      <c r="U17" s="173">
        <f t="shared" si="4"/>
        <v>0.12500000000000008</v>
      </c>
    </row>
    <row r="18" spans="1:21" s="171" customFormat="1" ht="15.6" hidden="1" outlineLevel="1" x14ac:dyDescent="0.4">
      <c r="A18" s="119" t="s">
        <v>129</v>
      </c>
      <c r="B18" s="115"/>
      <c r="C18" s="172">
        <v>6.8</v>
      </c>
      <c r="D18" s="172">
        <f>D17</f>
        <v>6.3</v>
      </c>
      <c r="E18" s="173">
        <f t="shared" si="0"/>
        <v>7.9365079365079361E-2</v>
      </c>
      <c r="F18" s="115"/>
      <c r="G18" s="172">
        <v>8</v>
      </c>
      <c r="H18" s="172">
        <f>H17</f>
        <v>6.9</v>
      </c>
      <c r="I18" s="174">
        <f t="shared" si="1"/>
        <v>0.15942028985507239</v>
      </c>
      <c r="J18" s="115"/>
      <c r="K18" s="172">
        <v>8.1</v>
      </c>
      <c r="L18" s="172">
        <v>7.6</v>
      </c>
      <c r="M18" s="173">
        <f t="shared" si="2"/>
        <v>6.5789473684210523E-2</v>
      </c>
      <c r="N18" s="115"/>
      <c r="O18" s="172"/>
      <c r="P18" s="172"/>
      <c r="Q18" s="169"/>
      <c r="R18" s="170"/>
      <c r="S18" s="172">
        <f t="shared" si="3"/>
        <v>22.9</v>
      </c>
      <c r="T18" s="172">
        <f t="shared" si="3"/>
        <v>20.799999999999997</v>
      </c>
      <c r="U18" s="173">
        <f t="shared" si="4"/>
        <v>0.10096153846153855</v>
      </c>
    </row>
    <row r="19" spans="1:21" s="171" customFormat="1" ht="4.05" hidden="1" customHeight="1" outlineLevel="1" x14ac:dyDescent="0.4">
      <c r="A19" s="119"/>
      <c r="B19" s="115"/>
      <c r="C19" s="172"/>
      <c r="D19" s="172"/>
      <c r="E19" s="168"/>
      <c r="F19" s="115"/>
      <c r="G19" s="172"/>
      <c r="H19" s="172"/>
      <c r="I19" s="169"/>
      <c r="J19" s="115"/>
      <c r="K19" s="172"/>
      <c r="L19" s="172"/>
      <c r="M19" s="168"/>
      <c r="N19" s="115"/>
      <c r="O19" s="172"/>
      <c r="P19" s="172"/>
      <c r="Q19" s="169"/>
      <c r="R19" s="170"/>
      <c r="S19" s="172"/>
      <c r="T19" s="172"/>
      <c r="U19" s="168"/>
    </row>
    <row r="20" spans="1:21" s="171" customFormat="1" ht="15.6" hidden="1" outlineLevel="1" x14ac:dyDescent="0.4">
      <c r="A20" s="119" t="s">
        <v>82</v>
      </c>
      <c r="B20" s="115"/>
      <c r="C20" s="172"/>
      <c r="D20" s="172"/>
      <c r="E20" s="173">
        <v>0.05</v>
      </c>
      <c r="F20" s="115"/>
      <c r="G20" s="172"/>
      <c r="H20" s="172"/>
      <c r="I20" s="174">
        <v>3.3000000000000002E-2</v>
      </c>
      <c r="J20" s="115"/>
      <c r="K20" s="172"/>
      <c r="L20" s="172"/>
      <c r="M20" s="173">
        <v>3.4000000000000002E-2</v>
      </c>
      <c r="N20" s="115"/>
      <c r="O20" s="172"/>
      <c r="P20" s="172"/>
      <c r="Q20" s="169"/>
      <c r="R20" s="170"/>
      <c r="S20" s="172"/>
      <c r="T20" s="172"/>
      <c r="U20" s="173">
        <v>3.9E-2</v>
      </c>
    </row>
    <row r="21" spans="1:21" s="171" customFormat="1" ht="15.6" hidden="1" outlineLevel="1" x14ac:dyDescent="0.4">
      <c r="A21" s="119" t="s">
        <v>130</v>
      </c>
      <c r="B21" s="115"/>
      <c r="C21" s="172"/>
      <c r="D21" s="172"/>
      <c r="E21" s="173">
        <v>0.11899999999999999</v>
      </c>
      <c r="F21" s="115"/>
      <c r="G21" s="172"/>
      <c r="H21" s="172"/>
      <c r="I21" s="174">
        <v>8.6999999999999994E-2</v>
      </c>
      <c r="J21" s="115"/>
      <c r="K21" s="172"/>
      <c r="L21" s="172"/>
      <c r="M21" s="173">
        <v>8.7999999999999995E-2</v>
      </c>
      <c r="N21" s="115"/>
      <c r="O21" s="172"/>
      <c r="P21" s="172"/>
      <c r="Q21" s="169"/>
      <c r="R21" s="170"/>
      <c r="S21" s="172"/>
      <c r="T21" s="172"/>
      <c r="U21" s="173">
        <v>9.7000000000000003E-2</v>
      </c>
    </row>
    <row r="22" spans="1:21" s="171" customFormat="1" ht="15" hidden="1" outlineLevel="1" x14ac:dyDescent="0.4">
      <c r="A22" s="120"/>
      <c r="B22" s="115"/>
      <c r="C22" s="178"/>
      <c r="D22" s="178"/>
      <c r="E22" s="168"/>
      <c r="F22" s="115"/>
      <c r="G22" s="178"/>
      <c r="H22" s="178"/>
      <c r="I22" s="169"/>
      <c r="J22" s="115"/>
      <c r="K22" s="178"/>
      <c r="L22" s="178"/>
      <c r="M22" s="168"/>
      <c r="N22" s="115"/>
      <c r="O22" s="178"/>
      <c r="P22" s="178"/>
      <c r="Q22" s="169"/>
      <c r="R22" s="170"/>
      <c r="S22" s="178"/>
      <c r="T22" s="178"/>
      <c r="U22" s="168"/>
    </row>
    <row r="23" spans="1:21" s="171" customFormat="1" ht="15.6" hidden="1" outlineLevel="1" x14ac:dyDescent="0.25">
      <c r="A23" s="419" t="s">
        <v>116</v>
      </c>
      <c r="B23" s="419"/>
      <c r="C23" s="419"/>
      <c r="D23" s="419"/>
      <c r="E23" s="419"/>
      <c r="F23" s="419"/>
      <c r="G23" s="419"/>
      <c r="H23" s="419"/>
      <c r="I23" s="419"/>
      <c r="J23" s="419"/>
      <c r="K23" s="419"/>
      <c r="L23" s="419"/>
      <c r="M23" s="419"/>
      <c r="N23" s="419"/>
      <c r="O23" s="419"/>
      <c r="P23" s="419"/>
      <c r="Q23" s="419"/>
      <c r="R23" s="419"/>
      <c r="S23" s="419"/>
      <c r="T23" s="419"/>
      <c r="U23" s="419"/>
    </row>
    <row r="24" spans="1:21" s="171" customFormat="1" ht="15.75" hidden="1" customHeight="1" outlineLevel="1" x14ac:dyDescent="0.25">
      <c r="A24" s="419" t="s">
        <v>64</v>
      </c>
      <c r="B24" s="419"/>
      <c r="C24" s="419"/>
      <c r="D24" s="419"/>
      <c r="E24" s="419"/>
      <c r="F24" s="419"/>
      <c r="G24" s="419"/>
      <c r="H24" s="419"/>
      <c r="I24" s="419"/>
      <c r="J24" s="419"/>
      <c r="K24" s="419"/>
      <c r="L24" s="419"/>
      <c r="M24" s="419"/>
      <c r="N24" s="419"/>
      <c r="O24" s="419"/>
      <c r="P24" s="419"/>
      <c r="Q24" s="419"/>
      <c r="R24" s="419"/>
      <c r="S24" s="419"/>
      <c r="T24" s="419"/>
      <c r="U24" s="419"/>
    </row>
    <row r="25" spans="1:21" s="171" customFormat="1" ht="28.5" hidden="1" customHeight="1" outlineLevel="1" x14ac:dyDescent="0.25">
      <c r="A25" s="419" t="s">
        <v>131</v>
      </c>
      <c r="B25" s="419"/>
      <c r="C25" s="419"/>
      <c r="D25" s="419"/>
      <c r="E25" s="419"/>
      <c r="F25" s="419"/>
      <c r="G25" s="419"/>
      <c r="H25" s="419"/>
      <c r="I25" s="419"/>
      <c r="J25" s="419"/>
      <c r="K25" s="419"/>
      <c r="L25" s="419"/>
      <c r="M25" s="419"/>
      <c r="N25" s="419"/>
      <c r="O25" s="419"/>
      <c r="P25" s="419"/>
      <c r="Q25" s="419"/>
      <c r="R25" s="419"/>
      <c r="S25" s="419"/>
      <c r="T25" s="419"/>
      <c r="U25" s="419"/>
    </row>
    <row r="26" spans="1:21" ht="13.8" collapsed="1" thickBot="1" x14ac:dyDescent="0.3">
      <c r="A26" s="109"/>
      <c r="B26" s="109"/>
      <c r="C26" s="109"/>
      <c r="D26" s="109"/>
      <c r="E26" s="109"/>
      <c r="F26" s="109"/>
      <c r="G26" s="109"/>
      <c r="H26" s="109"/>
      <c r="I26" s="109"/>
      <c r="J26" s="109"/>
      <c r="K26" s="109"/>
      <c r="L26" s="109"/>
      <c r="M26" s="109"/>
      <c r="N26" s="109"/>
      <c r="O26" s="109"/>
      <c r="P26" s="109"/>
      <c r="Q26" s="109"/>
      <c r="R26" s="109"/>
      <c r="S26" s="109"/>
      <c r="T26" s="109"/>
      <c r="U26" s="109"/>
    </row>
    <row r="27" spans="1:21" ht="60" customHeight="1" thickBot="1" x14ac:dyDescent="0.45">
      <c r="A27" s="20" t="s">
        <v>42</v>
      </c>
      <c r="B27" s="17"/>
      <c r="C27" s="51" t="s">
        <v>38</v>
      </c>
      <c r="D27" s="51" t="s">
        <v>29</v>
      </c>
      <c r="E27" s="51" t="s">
        <v>4</v>
      </c>
      <c r="F27" s="124"/>
      <c r="G27" s="51" t="s">
        <v>39</v>
      </c>
      <c r="H27" s="51" t="s">
        <v>31</v>
      </c>
      <c r="I27" s="51" t="s">
        <v>4</v>
      </c>
      <c r="J27" s="124"/>
      <c r="K27" s="51" t="s">
        <v>40</v>
      </c>
      <c r="L27" s="51" t="s">
        <v>32</v>
      </c>
      <c r="M27" s="51" t="s">
        <v>4</v>
      </c>
      <c r="N27" s="124"/>
      <c r="O27" s="51" t="s">
        <v>41</v>
      </c>
      <c r="P27" s="51" t="s">
        <v>33</v>
      </c>
      <c r="Q27" s="51" t="s">
        <v>4</v>
      </c>
      <c r="S27" s="51">
        <v>2016</v>
      </c>
      <c r="T27" s="51">
        <v>2015</v>
      </c>
      <c r="U27" s="51" t="s">
        <v>4</v>
      </c>
    </row>
    <row r="28" spans="1:21" ht="15" x14ac:dyDescent="0.4">
      <c r="A28" s="36" t="s">
        <v>51</v>
      </c>
      <c r="B28" s="14"/>
      <c r="C28" s="125"/>
      <c r="D28" s="125"/>
      <c r="E28" s="126"/>
      <c r="F28" s="14"/>
      <c r="G28" s="127"/>
      <c r="H28" s="127"/>
      <c r="I28" s="128"/>
      <c r="J28" s="14"/>
      <c r="K28" s="125"/>
      <c r="L28" s="125"/>
      <c r="M28" s="126"/>
      <c r="N28" s="14"/>
      <c r="O28" s="127"/>
      <c r="P28" s="127"/>
      <c r="Q28" s="128"/>
      <c r="R28" s="129"/>
      <c r="S28" s="125"/>
      <c r="T28" s="125"/>
      <c r="U28" s="126"/>
    </row>
    <row r="29" spans="1:21" ht="15" x14ac:dyDescent="0.4">
      <c r="A29" s="103" t="s">
        <v>52</v>
      </c>
      <c r="B29" s="14"/>
      <c r="C29" s="125"/>
      <c r="D29" s="125"/>
      <c r="E29" s="126"/>
      <c r="F29" s="14"/>
      <c r="G29" s="127"/>
      <c r="H29" s="127"/>
      <c r="I29" s="128"/>
      <c r="J29" s="14"/>
      <c r="K29" s="125"/>
      <c r="L29" s="125"/>
      <c r="M29" s="126"/>
      <c r="N29" s="14"/>
      <c r="O29" s="127"/>
      <c r="P29" s="127"/>
      <c r="Q29" s="128"/>
      <c r="R29" s="129"/>
      <c r="S29" s="125"/>
      <c r="T29" s="125"/>
      <c r="U29" s="126"/>
    </row>
    <row r="30" spans="1:21" ht="4.05" customHeight="1" x14ac:dyDescent="0.4">
      <c r="A30" s="103"/>
      <c r="B30" s="14"/>
      <c r="C30" s="125"/>
      <c r="D30" s="125"/>
      <c r="E30" s="126"/>
      <c r="F30" s="14"/>
      <c r="G30" s="127"/>
      <c r="H30" s="127"/>
      <c r="I30" s="128"/>
      <c r="J30" s="14"/>
      <c r="K30" s="125"/>
      <c r="L30" s="125"/>
      <c r="M30" s="126"/>
      <c r="N30" s="14"/>
      <c r="O30" s="127"/>
      <c r="P30" s="127"/>
      <c r="Q30" s="128"/>
      <c r="R30" s="129"/>
      <c r="S30" s="125"/>
      <c r="T30" s="125"/>
      <c r="U30" s="126"/>
    </row>
    <row r="31" spans="1:21" s="39" customFormat="1" ht="15.6" x14ac:dyDescent="0.4">
      <c r="A31" s="90" t="s">
        <v>114</v>
      </c>
      <c r="B31" s="19"/>
      <c r="C31" s="130">
        <f>'Shipment and Depletion'!C76-'Shipment and Depletion bf Cor7o'!C34</f>
        <v>-1.6999999999999957</v>
      </c>
      <c r="D31" s="130">
        <f>'Shipment and Depletion'!D76-'Shipment and Depletion bf Cor7o'!D34</f>
        <v>-1.4000000000000057</v>
      </c>
      <c r="E31" s="166">
        <f>'Shipment and Depletion'!E76-'Shipment and Depletion bf Cor7o'!E34</f>
        <v>-2.9394514167330743E-3</v>
      </c>
      <c r="F31" s="19"/>
      <c r="G31" s="133">
        <f>'Shipment and Depletion'!G76-'Shipment and Depletion bf Cor7o'!G34</f>
        <v>-1.7999999999999972</v>
      </c>
      <c r="H31" s="133">
        <f>'Shipment and Depletion'!H76-'Shipment and Depletion bf Cor7o'!H34</f>
        <v>-1.7999999999999972</v>
      </c>
      <c r="I31" s="179">
        <f>'Shipment and Depletion'!I76-'Shipment and Depletion bf Cor7o'!I34</f>
        <v>4.1485275288092038E-3</v>
      </c>
      <c r="J31" s="19"/>
      <c r="K31" s="130">
        <f>'Shipment and Depletion'!K76-'Shipment and Depletion bf Cor7o'!K34</f>
        <v>-1.1999999999999957</v>
      </c>
      <c r="L31" s="130">
        <f>'Shipment and Depletion'!L76-'Shipment and Depletion bf Cor7o'!L34</f>
        <v>-1.3000000000000043</v>
      </c>
      <c r="M31" s="166">
        <f>'Shipment and Depletion'!M76-'Shipment and Depletion bf Cor7o'!M34</f>
        <v>3.972431853772232E-3</v>
      </c>
      <c r="N31" s="19"/>
      <c r="O31" s="133">
        <f>'Shipment and Depletion'!O76-'Shipment and Depletion bf Cor7o'!O34</f>
        <v>-1.3999999999999986</v>
      </c>
      <c r="P31" s="133">
        <f>'Shipment and Depletion'!P76-'Shipment and Depletion bf Cor7o'!P34</f>
        <v>-1.1000000000000014</v>
      </c>
      <c r="Q31" s="179">
        <f>'Shipment and Depletion'!Q76-'Shipment and Depletion bf Cor7o'!Q34</f>
        <v>-3.0359948494405875E-3</v>
      </c>
      <c r="R31" s="135"/>
      <c r="S31" s="130">
        <f>'Shipment and Depletion'!S76-'Shipment and Depletion bf Cor7o'!S34</f>
        <v>-6.0999999999999943</v>
      </c>
      <c r="T31" s="130">
        <f>'Shipment and Depletion'!T76-'Shipment and Depletion bf Cor7o'!T34</f>
        <v>-5.5999999999999943</v>
      </c>
      <c r="U31" s="166">
        <f>'Shipment and Depletion'!U76-'Shipment and Depletion bf Cor7o'!U34</f>
        <v>6.6997818133129883E-4</v>
      </c>
    </row>
    <row r="32" spans="1:21" s="39" customFormat="1" ht="15" x14ac:dyDescent="0.4">
      <c r="A32" s="90" t="s">
        <v>124</v>
      </c>
      <c r="B32" s="19"/>
      <c r="C32" s="130">
        <f>'Shipment and Depletion'!C77-'Shipment and Depletion bf Cor7o'!C35</f>
        <v>-1.6999999999999957</v>
      </c>
      <c r="D32" s="130">
        <f>'Shipment and Depletion'!D77-'Shipment and Depletion bf Cor7o'!D35</f>
        <v>-1.4000000000000057</v>
      </c>
      <c r="E32" s="166">
        <f>'Shipment and Depletion'!E77-'Shipment and Depletion bf Cor7o'!E35</f>
        <v>-2.9394514167330743E-3</v>
      </c>
      <c r="F32" s="19"/>
      <c r="G32" s="133">
        <f>'Shipment and Depletion'!G77-'Shipment and Depletion bf Cor7o'!G35</f>
        <v>-1.7999999999999972</v>
      </c>
      <c r="H32" s="133">
        <f>'Shipment and Depletion'!H77-'Shipment and Depletion bf Cor7o'!H35</f>
        <v>-1.7999999999999972</v>
      </c>
      <c r="I32" s="179">
        <f>'Shipment and Depletion'!I77-'Shipment and Depletion bf Cor7o'!I35</f>
        <v>4.1485275288092038E-3</v>
      </c>
      <c r="J32" s="19"/>
      <c r="K32" s="130">
        <f>'Shipment and Depletion'!K77-'Shipment and Depletion bf Cor7o'!K35</f>
        <v>-1.1999999999999957</v>
      </c>
      <c r="L32" s="130">
        <f>'Shipment and Depletion'!L77-'Shipment and Depletion bf Cor7o'!L35</f>
        <v>-1.3000000000000043</v>
      </c>
      <c r="M32" s="166">
        <f>'Shipment and Depletion'!M77-'Shipment and Depletion bf Cor7o'!M35</f>
        <v>3.972431853772232E-3</v>
      </c>
      <c r="N32" s="19"/>
      <c r="O32" s="133">
        <f>'Shipment and Depletion'!O77-'Shipment and Depletion bf Cor7o'!O35</f>
        <v>-1.3999999999999986</v>
      </c>
      <c r="P32" s="133">
        <f>'Shipment and Depletion'!P77-'Shipment and Depletion bf Cor7o'!P35</f>
        <v>-1.1000000000000014</v>
      </c>
      <c r="Q32" s="179">
        <f>'Shipment and Depletion'!Q77-'Shipment and Depletion bf Cor7o'!Q35</f>
        <v>-3.6207487212199796E-3</v>
      </c>
      <c r="R32" s="135"/>
      <c r="S32" s="130">
        <f>'Shipment and Depletion'!S77-'Shipment and Depletion bf Cor7o'!S35</f>
        <v>-6.0999999999999943</v>
      </c>
      <c r="T32" s="130">
        <f>'Shipment and Depletion'!T77-'Shipment and Depletion bf Cor7o'!T35</f>
        <v>-5.5999999999999943</v>
      </c>
      <c r="U32" s="166">
        <f>'Shipment and Depletion'!U77-'Shipment and Depletion bf Cor7o'!U35</f>
        <v>5.4217008012349965E-4</v>
      </c>
    </row>
    <row r="33" spans="1:24" s="39" customFormat="1" ht="4.05" customHeight="1" x14ac:dyDescent="0.4">
      <c r="A33" s="90"/>
      <c r="B33" s="19"/>
      <c r="C33" s="130"/>
      <c r="D33" s="130"/>
      <c r="E33" s="131"/>
      <c r="F33" s="19"/>
      <c r="G33" s="133"/>
      <c r="H33" s="133"/>
      <c r="I33" s="180"/>
      <c r="J33" s="19"/>
      <c r="K33" s="130"/>
      <c r="L33" s="130"/>
      <c r="M33" s="131"/>
      <c r="N33" s="19"/>
      <c r="O33" s="133"/>
      <c r="P33" s="133"/>
      <c r="Q33" s="181"/>
      <c r="R33" s="135"/>
      <c r="S33" s="130"/>
      <c r="T33" s="130"/>
      <c r="U33" s="131"/>
    </row>
    <row r="34" spans="1:24" ht="15.6" x14ac:dyDescent="0.4">
      <c r="A34" s="90" t="s">
        <v>133</v>
      </c>
      <c r="B34" s="14"/>
      <c r="C34" s="130"/>
      <c r="D34" s="130"/>
      <c r="E34" s="166">
        <f>'Shipment and Depletion'!E79-'Shipment and Depletion bf Cor7o'!E37</f>
        <v>1.0000000000000009E-3</v>
      </c>
      <c r="F34" s="14"/>
      <c r="G34" s="133"/>
      <c r="H34" s="133"/>
      <c r="I34" s="179">
        <f>'Shipment and Depletion'!I79-'Shipment and Depletion bf Cor7o'!I37</f>
        <v>-1.0000000000000009E-3</v>
      </c>
      <c r="J34" s="14"/>
      <c r="K34" s="130"/>
      <c r="L34" s="130"/>
      <c r="M34" s="166">
        <f>'Shipment and Depletion'!M79-'Shipment and Depletion bf Cor7o'!M37</f>
        <v>-3.0000000000000027E-3</v>
      </c>
      <c r="N34" s="14"/>
      <c r="O34" s="133"/>
      <c r="P34" s="133"/>
      <c r="Q34" s="179">
        <f>'Shipment and Depletion'!Q79-'Shipment and Depletion bf Cor7o'!Q37</f>
        <v>5.0000000000000044E-3</v>
      </c>
      <c r="R34" s="129"/>
      <c r="S34" s="130"/>
      <c r="T34" s="130"/>
      <c r="U34" s="166">
        <f>'Shipment and Depletion'!U79-'Shipment and Depletion bf Cor7o'!U37</f>
        <v>-1.0000000000000009E-3</v>
      </c>
    </row>
    <row r="35" spans="1:24" ht="15" x14ac:dyDescent="0.4">
      <c r="A35" s="86"/>
      <c r="B35" s="14"/>
      <c r="C35" s="140"/>
      <c r="D35" s="140"/>
      <c r="E35" s="35"/>
      <c r="F35" s="14"/>
      <c r="G35" s="142"/>
      <c r="H35" s="142"/>
      <c r="I35" s="128"/>
      <c r="J35" s="14"/>
      <c r="K35" s="140"/>
      <c r="L35" s="140"/>
      <c r="M35" s="35"/>
      <c r="N35" s="14"/>
      <c r="O35" s="142"/>
      <c r="P35" s="142"/>
      <c r="Q35" s="128"/>
      <c r="R35" s="129"/>
      <c r="S35" s="140"/>
      <c r="T35" s="140"/>
      <c r="U35" s="35"/>
    </row>
    <row r="36" spans="1:24" ht="15" hidden="1" outlineLevel="1" x14ac:dyDescent="0.4">
      <c r="A36" s="36" t="s">
        <v>55</v>
      </c>
      <c r="B36" s="14"/>
      <c r="C36" s="125"/>
      <c r="D36" s="125"/>
      <c r="E36" s="126"/>
      <c r="F36" s="14"/>
      <c r="G36" s="127"/>
      <c r="H36" s="127"/>
      <c r="I36" s="128"/>
      <c r="J36" s="14"/>
      <c r="K36" s="125"/>
      <c r="L36" s="125"/>
      <c r="M36" s="126"/>
      <c r="N36" s="14"/>
      <c r="O36" s="127"/>
      <c r="P36" s="127"/>
      <c r="Q36" s="128"/>
      <c r="R36" s="129"/>
      <c r="S36" s="125"/>
      <c r="T36" s="125"/>
      <c r="U36" s="126"/>
    </row>
    <row r="37" spans="1:24" ht="15" hidden="1" outlineLevel="1" x14ac:dyDescent="0.4">
      <c r="A37" s="103" t="s">
        <v>56</v>
      </c>
      <c r="B37" s="14"/>
      <c r="C37" s="125"/>
      <c r="D37" s="125"/>
      <c r="E37" s="126"/>
      <c r="F37" s="14"/>
      <c r="G37" s="127"/>
      <c r="H37" s="127"/>
      <c r="I37" s="128"/>
      <c r="J37" s="14"/>
      <c r="K37" s="125"/>
      <c r="L37" s="125"/>
      <c r="M37" s="126"/>
      <c r="N37" s="14"/>
      <c r="O37" s="127"/>
      <c r="P37" s="127"/>
      <c r="Q37" s="128"/>
      <c r="R37" s="129"/>
      <c r="S37" s="125"/>
      <c r="T37" s="125"/>
      <c r="U37" s="126"/>
    </row>
    <row r="38" spans="1:24" ht="4.05" hidden="1" customHeight="1" outlineLevel="1" x14ac:dyDescent="0.4">
      <c r="A38" s="103"/>
      <c r="B38" s="14"/>
      <c r="C38" s="125"/>
      <c r="D38" s="125"/>
      <c r="E38" s="126"/>
      <c r="F38" s="14"/>
      <c r="G38" s="127"/>
      <c r="H38" s="127"/>
      <c r="I38" s="128"/>
      <c r="J38" s="14"/>
      <c r="K38" s="125"/>
      <c r="L38" s="125"/>
      <c r="M38" s="126"/>
      <c r="N38" s="14"/>
      <c r="O38" s="127"/>
      <c r="P38" s="127"/>
      <c r="Q38" s="128"/>
      <c r="R38" s="129"/>
      <c r="S38" s="125"/>
      <c r="T38" s="125"/>
      <c r="U38" s="126"/>
    </row>
    <row r="39" spans="1:24" s="39" customFormat="1" ht="15" hidden="1" outlineLevel="1" x14ac:dyDescent="0.4">
      <c r="A39" s="90" t="s">
        <v>53</v>
      </c>
      <c r="B39" s="19"/>
      <c r="C39" s="130">
        <v>15.7</v>
      </c>
      <c r="D39" s="130">
        <v>15.1</v>
      </c>
      <c r="E39" s="166">
        <f t="shared" ref="E39:E44" si="5">(C39-D39)/D39</f>
        <v>3.9735099337748318E-2</v>
      </c>
      <c r="F39" s="19"/>
      <c r="G39" s="133">
        <v>17</v>
      </c>
      <c r="H39" s="133">
        <v>16.8</v>
      </c>
      <c r="I39" s="107">
        <f t="shared" ref="I39:I44" si="6">(G39-H39)/H39</f>
        <v>1.1904761904761862E-2</v>
      </c>
      <c r="J39" s="19"/>
      <c r="K39" s="130">
        <v>18.399999999999999</v>
      </c>
      <c r="L39" s="130">
        <v>18</v>
      </c>
      <c r="M39" s="166">
        <f t="shared" ref="M39:M44" si="7">(K39-L39)/L39</f>
        <v>2.2222222222222143E-2</v>
      </c>
      <c r="N39" s="19"/>
      <c r="O39" s="133">
        <v>17.100000000000001</v>
      </c>
      <c r="P39" s="133">
        <v>16.100000000000001</v>
      </c>
      <c r="Q39" s="107">
        <f t="shared" ref="Q39:Q44" si="8">(O39-P39)/P39</f>
        <v>6.2111801242236017E-2</v>
      </c>
      <c r="R39" s="135"/>
      <c r="S39" s="130">
        <f t="shared" ref="S39:T44" si="9">SUM(C39,G39,K39,O39)</f>
        <v>68.2</v>
      </c>
      <c r="T39" s="130">
        <f t="shared" si="9"/>
        <v>66</v>
      </c>
      <c r="U39" s="166">
        <f t="shared" ref="U39:U44" si="10">(S39-T39)/T39</f>
        <v>3.3333333333333375E-2</v>
      </c>
    </row>
    <row r="40" spans="1:24" s="39" customFormat="1" ht="15" hidden="1" outlineLevel="1" x14ac:dyDescent="0.4">
      <c r="A40" s="90" t="s">
        <v>124</v>
      </c>
      <c r="B40" s="19"/>
      <c r="C40" s="130">
        <f>C39</f>
        <v>15.7</v>
      </c>
      <c r="D40" s="130">
        <f>D39</f>
        <v>15.1</v>
      </c>
      <c r="E40" s="166">
        <f t="shared" si="5"/>
        <v>3.9735099337748318E-2</v>
      </c>
      <c r="F40" s="19"/>
      <c r="G40" s="133">
        <v>17</v>
      </c>
      <c r="H40" s="133">
        <f>H39</f>
        <v>16.8</v>
      </c>
      <c r="I40" s="107">
        <f t="shared" si="6"/>
        <v>1.1904761904761862E-2</v>
      </c>
      <c r="J40" s="19"/>
      <c r="K40" s="130">
        <v>18.100000000000001</v>
      </c>
      <c r="L40" s="130">
        <f>L39</f>
        <v>18</v>
      </c>
      <c r="M40" s="166">
        <f t="shared" si="7"/>
        <v>5.5555555555556347E-3</v>
      </c>
      <c r="N40" s="19"/>
      <c r="O40" s="133">
        <v>16.8</v>
      </c>
      <c r="P40" s="133">
        <f>P39</f>
        <v>16.100000000000001</v>
      </c>
      <c r="Q40" s="107">
        <f t="shared" si="8"/>
        <v>4.3478260869565168E-2</v>
      </c>
      <c r="R40" s="135"/>
      <c r="S40" s="130">
        <f t="shared" si="9"/>
        <v>67.600000000000009</v>
      </c>
      <c r="T40" s="130">
        <f t="shared" si="9"/>
        <v>66</v>
      </c>
      <c r="U40" s="166">
        <f t="shared" si="10"/>
        <v>2.4242424242424371E-2</v>
      </c>
    </row>
    <row r="41" spans="1:24" ht="15" hidden="1" outlineLevel="1" x14ac:dyDescent="0.4">
      <c r="A41" s="90" t="s">
        <v>57</v>
      </c>
      <c r="B41" s="14"/>
      <c r="C41" s="130">
        <v>11.7</v>
      </c>
      <c r="D41" s="130">
        <v>11.4</v>
      </c>
      <c r="E41" s="166">
        <f t="shared" si="5"/>
        <v>2.6315789473684115E-2</v>
      </c>
      <c r="F41" s="19"/>
      <c r="G41" s="133">
        <v>12.8</v>
      </c>
      <c r="H41" s="133">
        <v>12.6</v>
      </c>
      <c r="I41" s="107">
        <f t="shared" si="6"/>
        <v>1.5873015873015959E-2</v>
      </c>
      <c r="J41" s="19"/>
      <c r="K41" s="130">
        <v>14.1</v>
      </c>
      <c r="L41" s="130">
        <v>13.7</v>
      </c>
      <c r="M41" s="166">
        <f t="shared" si="7"/>
        <v>2.919708029197083E-2</v>
      </c>
      <c r="N41" s="19"/>
      <c r="O41" s="133">
        <v>13.3</v>
      </c>
      <c r="P41" s="133">
        <v>12.8</v>
      </c>
      <c r="Q41" s="107">
        <f t="shared" si="8"/>
        <v>3.90625E-2</v>
      </c>
      <c r="R41" s="135"/>
      <c r="S41" s="130">
        <f t="shared" si="9"/>
        <v>51.900000000000006</v>
      </c>
      <c r="T41" s="130">
        <f t="shared" si="9"/>
        <v>50.5</v>
      </c>
      <c r="U41" s="166">
        <f t="shared" si="10"/>
        <v>2.7722772277227834E-2</v>
      </c>
      <c r="V41" s="39"/>
      <c r="W41" s="39"/>
      <c r="X41" s="39"/>
    </row>
    <row r="42" spans="1:24" ht="15" hidden="1" outlineLevel="1" x14ac:dyDescent="0.4">
      <c r="A42" s="50" t="s">
        <v>125</v>
      </c>
      <c r="B42" s="14"/>
      <c r="C42" s="130">
        <f>C41</f>
        <v>11.7</v>
      </c>
      <c r="D42" s="130">
        <f>D41</f>
        <v>11.4</v>
      </c>
      <c r="E42" s="166">
        <f t="shared" si="5"/>
        <v>2.6315789473684115E-2</v>
      </c>
      <c r="F42" s="19"/>
      <c r="G42" s="133">
        <v>12.8</v>
      </c>
      <c r="H42" s="133">
        <f>H41</f>
        <v>12.6</v>
      </c>
      <c r="I42" s="107">
        <f t="shared" si="6"/>
        <v>1.5873015873015959E-2</v>
      </c>
      <c r="J42" s="19"/>
      <c r="K42" s="130">
        <v>13.8</v>
      </c>
      <c r="L42" s="130">
        <f>L41</f>
        <v>13.7</v>
      </c>
      <c r="M42" s="166">
        <f t="shared" si="7"/>
        <v>7.2992700729928046E-3</v>
      </c>
      <c r="N42" s="19"/>
      <c r="O42" s="133">
        <v>13</v>
      </c>
      <c r="P42" s="133">
        <f>P41</f>
        <v>12.8</v>
      </c>
      <c r="Q42" s="107">
        <f t="shared" si="8"/>
        <v>1.5624999999999944E-2</v>
      </c>
      <c r="R42" s="135"/>
      <c r="S42" s="130">
        <f t="shared" si="9"/>
        <v>51.3</v>
      </c>
      <c r="T42" s="130">
        <f t="shared" si="9"/>
        <v>50.5</v>
      </c>
      <c r="U42" s="166">
        <f t="shared" si="10"/>
        <v>1.5841584158415786E-2</v>
      </c>
      <c r="V42" s="39"/>
      <c r="W42" s="39"/>
      <c r="X42" s="39"/>
    </row>
    <row r="43" spans="1:24" ht="15.6" hidden="1" outlineLevel="1" x14ac:dyDescent="0.4">
      <c r="A43" s="50" t="s">
        <v>134</v>
      </c>
      <c r="B43" s="14"/>
      <c r="C43" s="130">
        <v>6.2</v>
      </c>
      <c r="D43" s="130">
        <v>5.9</v>
      </c>
      <c r="E43" s="166">
        <f t="shared" si="5"/>
        <v>5.0847457627118613E-2</v>
      </c>
      <c r="F43" s="14"/>
      <c r="G43" s="133">
        <v>6.7</v>
      </c>
      <c r="H43" s="133">
        <v>6.3</v>
      </c>
      <c r="I43" s="107">
        <f t="shared" si="6"/>
        <v>6.3492063492063544E-2</v>
      </c>
      <c r="J43" s="14"/>
      <c r="K43" s="130">
        <v>7.4</v>
      </c>
      <c r="L43" s="130">
        <v>7.1</v>
      </c>
      <c r="M43" s="166">
        <f t="shared" si="7"/>
        <v>4.2253521126760667E-2</v>
      </c>
      <c r="N43" s="14"/>
      <c r="O43" s="133">
        <v>7.5</v>
      </c>
      <c r="P43" s="133">
        <v>6.3</v>
      </c>
      <c r="Q43" s="107">
        <f t="shared" si="8"/>
        <v>0.19047619047619052</v>
      </c>
      <c r="R43" s="129"/>
      <c r="S43" s="130">
        <f t="shared" si="9"/>
        <v>27.8</v>
      </c>
      <c r="T43" s="130">
        <f t="shared" si="9"/>
        <v>25.599999999999998</v>
      </c>
      <c r="U43" s="166">
        <f t="shared" si="10"/>
        <v>8.5937500000000125E-2</v>
      </c>
    </row>
    <row r="44" spans="1:24" ht="15.6" hidden="1" outlineLevel="1" x14ac:dyDescent="0.4">
      <c r="A44" s="50" t="s">
        <v>135</v>
      </c>
      <c r="B44" s="14"/>
      <c r="C44" s="130">
        <f>C43</f>
        <v>6.2</v>
      </c>
      <c r="D44" s="130">
        <f>D43</f>
        <v>5.9</v>
      </c>
      <c r="E44" s="166">
        <f t="shared" si="5"/>
        <v>5.0847457627118613E-2</v>
      </c>
      <c r="F44" s="14"/>
      <c r="G44" s="133">
        <v>6.7</v>
      </c>
      <c r="H44" s="133">
        <f>H43</f>
        <v>6.3</v>
      </c>
      <c r="I44" s="107">
        <f t="shared" si="6"/>
        <v>6.3492063492063544E-2</v>
      </c>
      <c r="J44" s="14"/>
      <c r="K44" s="130">
        <v>7.1</v>
      </c>
      <c r="L44" s="130">
        <f>L43</f>
        <v>7.1</v>
      </c>
      <c r="M44" s="166">
        <f t="shared" si="7"/>
        <v>0</v>
      </c>
      <c r="N44" s="14"/>
      <c r="O44" s="133">
        <v>7.2</v>
      </c>
      <c r="P44" s="133">
        <f>P43</f>
        <v>6.3</v>
      </c>
      <c r="Q44" s="107">
        <f t="shared" si="8"/>
        <v>0.1428571428571429</v>
      </c>
      <c r="R44" s="129"/>
      <c r="S44" s="130">
        <f t="shared" si="9"/>
        <v>27.2</v>
      </c>
      <c r="T44" s="130">
        <f t="shared" si="9"/>
        <v>25.599999999999998</v>
      </c>
      <c r="U44" s="166">
        <f t="shared" si="10"/>
        <v>6.2500000000000056E-2</v>
      </c>
    </row>
    <row r="45" spans="1:24" ht="4.05" hidden="1" customHeight="1" outlineLevel="1" x14ac:dyDescent="0.4">
      <c r="A45" s="50"/>
      <c r="B45" s="14"/>
      <c r="C45" s="130"/>
      <c r="D45" s="130"/>
      <c r="E45" s="126"/>
      <c r="F45" s="14"/>
      <c r="G45" s="133"/>
      <c r="H45" s="133"/>
      <c r="I45" s="128"/>
      <c r="J45" s="14"/>
      <c r="K45" s="130"/>
      <c r="L45" s="130"/>
      <c r="M45" s="126"/>
      <c r="N45" s="14"/>
      <c r="O45" s="133"/>
      <c r="P45" s="133"/>
      <c r="Q45" s="128"/>
      <c r="R45" s="129"/>
      <c r="S45" s="130"/>
      <c r="T45" s="130"/>
      <c r="U45" s="126"/>
    </row>
    <row r="46" spans="1:24" ht="15.6" hidden="1" outlineLevel="1" x14ac:dyDescent="0.4">
      <c r="A46" s="50" t="s">
        <v>82</v>
      </c>
      <c r="B46" s="14"/>
      <c r="C46" s="130"/>
      <c r="D46" s="130"/>
      <c r="E46" s="166">
        <v>3.5000000000000003E-2</v>
      </c>
      <c r="F46" s="14"/>
      <c r="G46" s="133"/>
      <c r="H46" s="133"/>
      <c r="I46" s="107">
        <v>1.2999999999999999E-2</v>
      </c>
      <c r="J46" s="14"/>
      <c r="K46" s="130"/>
      <c r="L46" s="130"/>
      <c r="M46" s="166">
        <v>-1E-3</v>
      </c>
      <c r="N46" s="14"/>
      <c r="O46" s="133"/>
      <c r="P46" s="133"/>
      <c r="Q46" s="107">
        <v>2E-3</v>
      </c>
      <c r="R46" s="129"/>
      <c r="S46" s="130"/>
      <c r="T46" s="130"/>
      <c r="U46" s="166">
        <v>1.0999999999999999E-2</v>
      </c>
    </row>
    <row r="47" spans="1:24" ht="15.6" hidden="1" outlineLevel="1" x14ac:dyDescent="0.4">
      <c r="A47" s="50" t="s">
        <v>136</v>
      </c>
      <c r="B47" s="14"/>
      <c r="C47" s="130"/>
      <c r="D47" s="130"/>
      <c r="E47" s="166">
        <v>6.7000000000000004E-2</v>
      </c>
      <c r="F47" s="14"/>
      <c r="G47" s="133"/>
      <c r="H47" s="133"/>
      <c r="I47" s="107">
        <v>6.3E-2</v>
      </c>
      <c r="J47" s="14"/>
      <c r="K47" s="130"/>
      <c r="L47" s="130"/>
      <c r="M47" s="166">
        <v>0.04</v>
      </c>
      <c r="N47" s="14"/>
      <c r="O47" s="133"/>
      <c r="P47" s="133"/>
      <c r="Q47" s="107">
        <v>3.5000000000000003E-2</v>
      </c>
      <c r="R47" s="129"/>
      <c r="S47" s="130"/>
      <c r="T47" s="130"/>
      <c r="U47" s="166">
        <v>0.05</v>
      </c>
    </row>
    <row r="48" spans="1:24" hidden="1" outlineLevel="1" x14ac:dyDescent="0.25">
      <c r="E48" s="145"/>
      <c r="I48" s="145"/>
      <c r="M48" s="145"/>
      <c r="Q48" s="145"/>
      <c r="U48" s="145"/>
    </row>
    <row r="49" spans="1:24" s="163" customFormat="1" ht="29.25" hidden="1" customHeight="1" outlineLevel="1" x14ac:dyDescent="0.25">
      <c r="A49" s="418" t="s">
        <v>132</v>
      </c>
      <c r="B49" s="418"/>
      <c r="C49" s="418"/>
      <c r="D49" s="418"/>
      <c r="E49" s="418"/>
      <c r="F49" s="418"/>
      <c r="G49" s="418"/>
      <c r="H49" s="418"/>
      <c r="I49" s="418"/>
      <c r="J49" s="418"/>
      <c r="K49" s="418"/>
      <c r="L49" s="418"/>
      <c r="M49" s="418"/>
      <c r="N49" s="418"/>
      <c r="O49" s="418"/>
      <c r="P49" s="418"/>
      <c r="Q49" s="418"/>
      <c r="R49" s="418"/>
      <c r="S49" s="418"/>
      <c r="T49" s="418"/>
      <c r="U49" s="418"/>
    </row>
    <row r="50" spans="1:24" s="163" customFormat="1" ht="16.2" collapsed="1" thickBot="1" x14ac:dyDescent="0.3">
      <c r="A50" s="108"/>
      <c r="B50" s="108"/>
      <c r="C50" s="108"/>
      <c r="D50" s="108"/>
      <c r="E50" s="108"/>
      <c r="F50" s="108"/>
      <c r="G50" s="108"/>
      <c r="H50" s="108"/>
      <c r="I50" s="108"/>
      <c r="J50" s="108"/>
      <c r="K50" s="108"/>
      <c r="L50" s="108"/>
      <c r="M50" s="108"/>
      <c r="N50" s="108"/>
      <c r="O50" s="108"/>
      <c r="P50" s="108"/>
      <c r="Q50" s="108"/>
      <c r="R50" s="108"/>
      <c r="S50" s="108"/>
      <c r="T50" s="108"/>
      <c r="U50" s="108"/>
    </row>
    <row r="51" spans="1:24" ht="60" customHeight="1" thickBot="1" x14ac:dyDescent="0.45">
      <c r="A51" s="20" t="s">
        <v>30</v>
      </c>
      <c r="B51" s="17"/>
      <c r="C51" s="51" t="s">
        <v>29</v>
      </c>
      <c r="D51" s="51" t="s">
        <v>23</v>
      </c>
      <c r="E51" s="51" t="s">
        <v>4</v>
      </c>
      <c r="F51" s="124"/>
      <c r="G51" s="51" t="s">
        <v>31</v>
      </c>
      <c r="H51" s="51" t="s">
        <v>27</v>
      </c>
      <c r="I51" s="51" t="s">
        <v>4</v>
      </c>
      <c r="J51" s="124"/>
      <c r="K51" s="51" t="s">
        <v>32</v>
      </c>
      <c r="L51" s="51" t="s">
        <v>26</v>
      </c>
      <c r="M51" s="51" t="s">
        <v>4</v>
      </c>
      <c r="N51" s="124"/>
      <c r="O51" s="51" t="s">
        <v>33</v>
      </c>
      <c r="P51" s="51" t="s">
        <v>25</v>
      </c>
      <c r="Q51" s="51" t="s">
        <v>4</v>
      </c>
      <c r="S51" s="51">
        <v>2015</v>
      </c>
      <c r="T51" s="51">
        <v>2014</v>
      </c>
      <c r="U51" s="51" t="s">
        <v>4</v>
      </c>
    </row>
    <row r="52" spans="1:24" ht="15" x14ac:dyDescent="0.4">
      <c r="A52" s="36" t="s">
        <v>51</v>
      </c>
      <c r="B52" s="14"/>
      <c r="C52" s="125"/>
      <c r="D52" s="125"/>
      <c r="E52" s="126"/>
      <c r="F52" s="14"/>
      <c r="G52" s="127"/>
      <c r="H52" s="127"/>
      <c r="I52" s="128"/>
      <c r="J52" s="14"/>
      <c r="K52" s="125"/>
      <c r="L52" s="125"/>
      <c r="M52" s="126"/>
      <c r="N52" s="14"/>
      <c r="O52" s="127"/>
      <c r="P52" s="127"/>
      <c r="Q52" s="128"/>
      <c r="R52" s="129"/>
      <c r="S52" s="125"/>
      <c r="T52" s="125"/>
      <c r="U52" s="126"/>
    </row>
    <row r="53" spans="1:24" ht="15" x14ac:dyDescent="0.4">
      <c r="A53" s="103" t="s">
        <v>52</v>
      </c>
      <c r="B53" s="14"/>
      <c r="C53" s="125"/>
      <c r="D53" s="125"/>
      <c r="E53" s="126"/>
      <c r="F53" s="14"/>
      <c r="G53" s="127"/>
      <c r="H53" s="127"/>
      <c r="I53" s="128"/>
      <c r="J53" s="14"/>
      <c r="K53" s="125"/>
      <c r="L53" s="125"/>
      <c r="M53" s="126"/>
      <c r="N53" s="14"/>
      <c r="O53" s="127"/>
      <c r="P53" s="127"/>
      <c r="Q53" s="128"/>
      <c r="R53" s="129"/>
      <c r="S53" s="125"/>
      <c r="T53" s="125"/>
      <c r="U53" s="126"/>
    </row>
    <row r="54" spans="1:24" ht="4.05" customHeight="1" x14ac:dyDescent="0.4">
      <c r="A54" s="103"/>
      <c r="B54" s="14"/>
      <c r="C54" s="125"/>
      <c r="D54" s="125"/>
      <c r="E54" s="126"/>
      <c r="F54" s="14"/>
      <c r="G54" s="127"/>
      <c r="H54" s="127"/>
      <c r="I54" s="128"/>
      <c r="J54" s="14"/>
      <c r="K54" s="125"/>
      <c r="L54" s="125"/>
      <c r="M54" s="126"/>
      <c r="N54" s="14"/>
      <c r="O54" s="127"/>
      <c r="P54" s="127"/>
      <c r="Q54" s="128"/>
      <c r="R54" s="129"/>
      <c r="S54" s="125"/>
      <c r="T54" s="125"/>
      <c r="U54" s="126"/>
    </row>
    <row r="55" spans="1:24" s="39" customFormat="1" ht="15.6" x14ac:dyDescent="0.4">
      <c r="A55" s="90" t="s">
        <v>114</v>
      </c>
      <c r="B55" s="19"/>
      <c r="C55" s="130">
        <f>+'Shipment and Depletion'!C101-'Shipment and Depletion bf Cor7o'!C62</f>
        <v>-1.4000000000000057</v>
      </c>
      <c r="D55" s="130">
        <f>+'Shipment and Depletion'!D101-'Shipment and Depletion bf Cor7o'!D62</f>
        <v>-1.3999999999999986</v>
      </c>
      <c r="E55" s="166">
        <f>+'Shipment and Depletion'!E101-'Shipment and Depletion bf Cor7o'!E62</f>
        <v>3.0576030576029145E-3</v>
      </c>
      <c r="F55" s="19"/>
      <c r="G55" s="133">
        <f>+'Shipment and Depletion'!G101-'Shipment and Depletion bf Cor7o'!G62</f>
        <v>-1.7999999999999972</v>
      </c>
      <c r="H55" s="133">
        <f>+'Shipment and Depletion'!H101-'Shipment and Depletion bf Cor7o'!H62</f>
        <v>-1.5</v>
      </c>
      <c r="I55" s="107">
        <f>+'Shipment and Depletion'!I101-'Shipment and Depletion bf Cor7o'!I62</f>
        <v>-3.7369481590034254E-3</v>
      </c>
      <c r="J55" s="19"/>
      <c r="K55" s="130">
        <f>+'Shipment and Depletion'!K101-'Shipment and Depletion bf Cor7o'!K62</f>
        <v>-1.3000000000000043</v>
      </c>
      <c r="L55" s="130">
        <f>+'Shipment and Depletion'!L101-'Shipment and Depletion bf Cor7o'!L62</f>
        <v>-1.1000000000000014</v>
      </c>
      <c r="M55" s="166">
        <f>+'Shipment and Depletion'!M101-'Shipment and Depletion bf Cor7o'!M62</f>
        <v>-1.060873375537702E-3</v>
      </c>
      <c r="N55" s="19"/>
      <c r="O55" s="133">
        <f>+'Shipment and Depletion'!O101-'Shipment and Depletion bf Cor7o'!O62</f>
        <v>-1.1000000000000014</v>
      </c>
      <c r="P55" s="133">
        <f>+'Shipment and Depletion'!P101-'Shipment and Depletion bf Cor7o'!P62</f>
        <v>-1</v>
      </c>
      <c r="Q55" s="107">
        <f>+'Shipment and Depletion'!Q101-'Shipment and Depletion bf Cor7o'!Q62</f>
        <v>1.6623421678384209E-4</v>
      </c>
      <c r="R55" s="135"/>
      <c r="S55" s="130">
        <f>+'Shipment and Depletion'!S101-'Shipment and Depletion bf Cor7o'!S62</f>
        <v>-5.5999999999999943</v>
      </c>
      <c r="T55" s="130">
        <f>+'Shipment and Depletion'!T101-'Shipment and Depletion bf Cor7o'!T62</f>
        <v>-5</v>
      </c>
      <c r="U55" s="166">
        <f>+'Shipment and Depletion'!U101-'Shipment and Depletion bf Cor7o'!U62</f>
        <v>-4.4626080420891168E-4</v>
      </c>
    </row>
    <row r="56" spans="1:24" s="39" customFormat="1" ht="4.05" customHeight="1" x14ac:dyDescent="0.4">
      <c r="A56" s="90"/>
      <c r="B56" s="19"/>
      <c r="C56" s="130"/>
      <c r="D56" s="130"/>
      <c r="E56" s="131"/>
      <c r="F56" s="19"/>
      <c r="G56" s="133"/>
      <c r="H56" s="133"/>
      <c r="I56" s="134"/>
      <c r="J56" s="19"/>
      <c r="K56" s="130"/>
      <c r="L56" s="130"/>
      <c r="M56" s="131"/>
      <c r="N56" s="19"/>
      <c r="O56" s="133"/>
      <c r="P56" s="133"/>
      <c r="Q56" s="134"/>
      <c r="R56" s="135"/>
      <c r="S56" s="130"/>
      <c r="T56" s="130"/>
      <c r="U56" s="131"/>
    </row>
    <row r="57" spans="1:24" ht="15.6" x14ac:dyDescent="0.4">
      <c r="A57" s="90" t="s">
        <v>127</v>
      </c>
      <c r="B57" s="14"/>
      <c r="C57" s="130"/>
      <c r="D57" s="130"/>
      <c r="E57" s="166">
        <f>+'Shipment and Depletion'!E103-'Shipment and Depletion bf Cor7o'!E64</f>
        <v>1.0000000000000009E-3</v>
      </c>
      <c r="F57" s="14"/>
      <c r="G57" s="133"/>
      <c r="H57" s="133"/>
      <c r="I57" s="107">
        <f>+'Shipment and Depletion'!I103-'Shipment and Depletion bf Cor7o'!I64</f>
        <v>-1.0000000000000009E-3</v>
      </c>
      <c r="J57" s="14"/>
      <c r="K57" s="130"/>
      <c r="L57" s="130"/>
      <c r="M57" s="166">
        <f>+'Shipment and Depletion'!M103-'Shipment and Depletion bf Cor7o'!M64</f>
        <v>-1.0000000000000009E-3</v>
      </c>
      <c r="N57" s="14"/>
      <c r="O57" s="133"/>
      <c r="P57" s="133"/>
      <c r="Q57" s="107">
        <f>+'Shipment and Depletion'!Q103-'Shipment and Depletion bf Cor7o'!Q64</f>
        <v>-1.0000000000000009E-3</v>
      </c>
      <c r="R57" s="129"/>
      <c r="S57" s="130"/>
      <c r="T57" s="130"/>
      <c r="U57" s="166">
        <f>+'Shipment and Depletion'!U103-'Shipment and Depletion bf Cor7o'!U64</f>
        <v>0</v>
      </c>
    </row>
    <row r="58" spans="1:24" ht="15" x14ac:dyDescent="0.4">
      <c r="A58" s="86"/>
      <c r="B58" s="14"/>
      <c r="C58" s="140"/>
      <c r="D58" s="140"/>
      <c r="E58" s="35"/>
      <c r="F58" s="14"/>
      <c r="G58" s="142"/>
      <c r="H58" s="142"/>
      <c r="I58" s="128"/>
      <c r="J58" s="14"/>
      <c r="K58" s="140"/>
      <c r="L58" s="140"/>
      <c r="M58" s="35"/>
      <c r="N58" s="14"/>
      <c r="O58" s="142"/>
      <c r="P58" s="142"/>
      <c r="Q58" s="128"/>
      <c r="R58" s="129"/>
      <c r="S58" s="140"/>
      <c r="T58" s="140"/>
      <c r="U58" s="35"/>
    </row>
    <row r="59" spans="1:24" ht="15" hidden="1" outlineLevel="1" x14ac:dyDescent="0.4">
      <c r="A59" s="36" t="s">
        <v>55</v>
      </c>
      <c r="B59" s="14"/>
      <c r="C59" s="125"/>
      <c r="D59" s="125"/>
      <c r="E59" s="126"/>
      <c r="F59" s="14"/>
      <c r="G59" s="127"/>
      <c r="H59" s="127"/>
      <c r="I59" s="128"/>
      <c r="J59" s="14"/>
      <c r="K59" s="125"/>
      <c r="L59" s="125"/>
      <c r="M59" s="126"/>
      <c r="N59" s="14"/>
      <c r="O59" s="127"/>
      <c r="P59" s="127"/>
      <c r="Q59" s="128"/>
      <c r="R59" s="129"/>
      <c r="S59" s="125"/>
      <c r="T59" s="125"/>
      <c r="U59" s="126"/>
    </row>
    <row r="60" spans="1:24" ht="15" hidden="1" outlineLevel="1" x14ac:dyDescent="0.4">
      <c r="A60" s="103" t="s">
        <v>56</v>
      </c>
      <c r="B60" s="14"/>
      <c r="C60" s="125"/>
      <c r="D60" s="125"/>
      <c r="E60" s="126"/>
      <c r="F60" s="14"/>
      <c r="G60" s="127"/>
      <c r="H60" s="127"/>
      <c r="I60" s="128"/>
      <c r="J60" s="14"/>
      <c r="K60" s="125"/>
      <c r="L60" s="125"/>
      <c r="M60" s="126"/>
      <c r="N60" s="14"/>
      <c r="O60" s="127"/>
      <c r="P60" s="127"/>
      <c r="Q60" s="128"/>
      <c r="R60" s="129"/>
      <c r="S60" s="125"/>
      <c r="T60" s="125"/>
      <c r="U60" s="126"/>
    </row>
    <row r="61" spans="1:24" ht="4.05" hidden="1" customHeight="1" outlineLevel="1" x14ac:dyDescent="0.4">
      <c r="A61" s="103"/>
      <c r="B61" s="14"/>
      <c r="C61" s="125"/>
      <c r="D61" s="125"/>
      <c r="E61" s="126"/>
      <c r="F61" s="14"/>
      <c r="G61" s="127"/>
      <c r="H61" s="127"/>
      <c r="I61" s="128"/>
      <c r="J61" s="14"/>
      <c r="K61" s="125"/>
      <c r="L61" s="125"/>
      <c r="M61" s="126"/>
      <c r="N61" s="14"/>
      <c r="O61" s="127"/>
      <c r="P61" s="127"/>
      <c r="Q61" s="128"/>
      <c r="R61" s="129"/>
      <c r="S61" s="125"/>
      <c r="T61" s="125"/>
      <c r="U61" s="126"/>
    </row>
    <row r="62" spans="1:24" s="39" customFormat="1" ht="15" hidden="1" outlineLevel="1" x14ac:dyDescent="0.4">
      <c r="A62" s="90" t="s">
        <v>53</v>
      </c>
      <c r="B62" s="19"/>
      <c r="C62" s="130">
        <v>15.1</v>
      </c>
      <c r="D62" s="130">
        <v>15.7</v>
      </c>
      <c r="E62" s="166">
        <f t="shared" ref="E62:E64" si="11">(C62-D62)/D62</f>
        <v>-3.8216560509554118E-2</v>
      </c>
      <c r="F62" s="19"/>
      <c r="G62" s="133">
        <v>16.8</v>
      </c>
      <c r="H62" s="133">
        <v>16.600000000000001</v>
      </c>
      <c r="I62" s="107">
        <f t="shared" ref="I62:I64" si="12">(G62-H62)/H62</f>
        <v>1.2048192771084293E-2</v>
      </c>
      <c r="J62" s="19"/>
      <c r="K62" s="130">
        <v>18</v>
      </c>
      <c r="L62" s="130">
        <v>17.7</v>
      </c>
      <c r="M62" s="166">
        <f t="shared" ref="M62:M64" si="13">(K62-L62)/L62</f>
        <v>1.6949152542372923E-2</v>
      </c>
      <c r="N62" s="19"/>
      <c r="O62" s="133">
        <v>16.100000000000001</v>
      </c>
      <c r="P62" s="133">
        <v>16.8</v>
      </c>
      <c r="Q62" s="107">
        <f t="shared" ref="Q62:Q64" si="14">(O62-P62)/P62</f>
        <v>-4.1666666666666623E-2</v>
      </c>
      <c r="R62" s="135"/>
      <c r="S62" s="130">
        <f t="shared" ref="S62:T64" si="15">SUM(C62,G62,K62,O62)</f>
        <v>66</v>
      </c>
      <c r="T62" s="130">
        <f t="shared" si="15"/>
        <v>66.8</v>
      </c>
      <c r="U62" s="166">
        <f t="shared" ref="U62:U64" si="16">(S62-T62)/T62</f>
        <v>-1.1976047904191574E-2</v>
      </c>
    </row>
    <row r="63" spans="1:24" ht="15" hidden="1" outlineLevel="1" x14ac:dyDescent="0.4">
      <c r="A63" s="90" t="s">
        <v>57</v>
      </c>
      <c r="B63" s="14"/>
      <c r="C63" s="130">
        <v>11.4</v>
      </c>
      <c r="D63" s="130">
        <v>11.9</v>
      </c>
      <c r="E63" s="166">
        <f t="shared" si="11"/>
        <v>-4.2016806722689072E-2</v>
      </c>
      <c r="F63" s="19"/>
      <c r="G63" s="133">
        <v>12.6</v>
      </c>
      <c r="H63" s="133">
        <v>12.5</v>
      </c>
      <c r="I63" s="107">
        <f t="shared" si="12"/>
        <v>7.9999999999999724E-3</v>
      </c>
      <c r="J63" s="19"/>
      <c r="K63" s="130">
        <v>13.7</v>
      </c>
      <c r="L63" s="130">
        <v>13.7</v>
      </c>
      <c r="M63" s="166">
        <f t="shared" si="13"/>
        <v>0</v>
      </c>
      <c r="N63" s="19"/>
      <c r="O63" s="133">
        <v>12.8</v>
      </c>
      <c r="P63" s="133">
        <v>13.2</v>
      </c>
      <c r="Q63" s="107">
        <f t="shared" si="14"/>
        <v>-3.0303030303030196E-2</v>
      </c>
      <c r="R63" s="135"/>
      <c r="S63" s="130">
        <f t="shared" si="15"/>
        <v>50.5</v>
      </c>
      <c r="T63" s="130">
        <f t="shared" si="15"/>
        <v>51.3</v>
      </c>
      <c r="U63" s="166">
        <f t="shared" si="16"/>
        <v>-1.5594541910331329E-2</v>
      </c>
      <c r="V63" s="39"/>
      <c r="W63" s="39"/>
      <c r="X63" s="39"/>
    </row>
    <row r="64" spans="1:24" ht="15.6" hidden="1" outlineLevel="1" x14ac:dyDescent="0.4">
      <c r="A64" s="50" t="s">
        <v>60</v>
      </c>
      <c r="B64" s="14"/>
      <c r="C64" s="130">
        <v>8.1</v>
      </c>
      <c r="D64" s="130">
        <v>8.1999999999999993</v>
      </c>
      <c r="E64" s="166">
        <f t="shared" si="11"/>
        <v>-1.2195121951219469E-2</v>
      </c>
      <c r="F64" s="14"/>
      <c r="G64" s="133">
        <v>8.6</v>
      </c>
      <c r="H64" s="133">
        <v>8.9</v>
      </c>
      <c r="I64" s="107">
        <f t="shared" si="12"/>
        <v>-3.3707865168539401E-2</v>
      </c>
      <c r="J64" s="14"/>
      <c r="K64" s="130">
        <v>9.8000000000000007</v>
      </c>
      <c r="L64" s="130">
        <v>9.6</v>
      </c>
      <c r="M64" s="166">
        <f t="shared" si="13"/>
        <v>2.0833333333333447E-2</v>
      </c>
      <c r="N64" s="14"/>
      <c r="O64" s="133">
        <v>8.6999999999999993</v>
      </c>
      <c r="P64" s="133">
        <v>9.1999999999999993</v>
      </c>
      <c r="Q64" s="107">
        <f t="shared" si="14"/>
        <v>-5.4347826086956527E-2</v>
      </c>
      <c r="R64" s="129"/>
      <c r="S64" s="130">
        <f t="shared" si="15"/>
        <v>35.200000000000003</v>
      </c>
      <c r="T64" s="130">
        <f t="shared" si="15"/>
        <v>35.900000000000006</v>
      </c>
      <c r="U64" s="166">
        <f t="shared" si="16"/>
        <v>-1.949860724233991E-2</v>
      </c>
    </row>
    <row r="65" spans="1:24" ht="4.05" hidden="1" customHeight="1" outlineLevel="1" x14ac:dyDescent="0.4">
      <c r="A65" s="50"/>
      <c r="B65" s="14"/>
      <c r="C65" s="130"/>
      <c r="D65" s="130"/>
      <c r="E65" s="126"/>
      <c r="F65" s="14"/>
      <c r="G65" s="133"/>
      <c r="H65" s="133"/>
      <c r="I65" s="128"/>
      <c r="J65" s="14"/>
      <c r="K65" s="130"/>
      <c r="L65" s="130"/>
      <c r="M65" s="126"/>
      <c r="N65" s="14"/>
      <c r="O65" s="133"/>
      <c r="P65" s="133"/>
      <c r="Q65" s="128"/>
      <c r="R65" s="129"/>
      <c r="S65" s="130"/>
      <c r="T65" s="130"/>
      <c r="U65" s="126"/>
    </row>
    <row r="66" spans="1:24" ht="15.6" hidden="1" outlineLevel="1" x14ac:dyDescent="0.4">
      <c r="A66" s="50" t="s">
        <v>82</v>
      </c>
      <c r="B66" s="14"/>
      <c r="C66" s="130"/>
      <c r="D66" s="130"/>
      <c r="E66" s="166">
        <v>-1.7999999999999999E-2</v>
      </c>
      <c r="F66" s="14"/>
      <c r="G66" s="133"/>
      <c r="H66" s="133"/>
      <c r="I66" s="107">
        <v>2.4E-2</v>
      </c>
      <c r="J66" s="14"/>
      <c r="K66" s="130"/>
      <c r="L66" s="130"/>
      <c r="M66" s="166">
        <v>0</v>
      </c>
      <c r="N66" s="14"/>
      <c r="O66" s="133"/>
      <c r="P66" s="133"/>
      <c r="Q66" s="107">
        <v>-6.0000000000000001E-3</v>
      </c>
      <c r="R66" s="129"/>
      <c r="S66" s="130"/>
      <c r="T66" s="130"/>
      <c r="U66" s="166">
        <v>-1E-3</v>
      </c>
    </row>
    <row r="67" spans="1:24" ht="15.6" hidden="1" outlineLevel="1" x14ac:dyDescent="0.4">
      <c r="A67" s="50" t="s">
        <v>138</v>
      </c>
      <c r="B67" s="14"/>
      <c r="C67" s="130"/>
      <c r="D67" s="130"/>
      <c r="E67" s="166">
        <v>-1.2999999999999999E-2</v>
      </c>
      <c r="F67" s="14"/>
      <c r="G67" s="133"/>
      <c r="H67" s="133"/>
      <c r="I67" s="107">
        <v>2.7E-2</v>
      </c>
      <c r="J67" s="14"/>
      <c r="K67" s="130"/>
      <c r="L67" s="130"/>
      <c r="M67" s="166">
        <v>0</v>
      </c>
      <c r="N67" s="14"/>
      <c r="O67" s="133"/>
      <c r="P67" s="133"/>
      <c r="Q67" s="107">
        <v>0</v>
      </c>
      <c r="R67" s="129"/>
      <c r="S67" s="130"/>
      <c r="T67" s="130"/>
      <c r="U67" s="166">
        <v>3.0000000000000001E-3</v>
      </c>
    </row>
    <row r="68" spans="1:24" hidden="1" outlineLevel="1" x14ac:dyDescent="0.25">
      <c r="E68" s="145"/>
      <c r="I68" s="145"/>
      <c r="M68" s="145"/>
      <c r="Q68" s="145"/>
      <c r="U68" s="145"/>
    </row>
    <row r="69" spans="1:24" s="163" customFormat="1" ht="30.75" hidden="1" customHeight="1" outlineLevel="1" x14ac:dyDescent="0.25">
      <c r="A69" s="418" t="s">
        <v>137</v>
      </c>
      <c r="B69" s="418"/>
      <c r="C69" s="418"/>
      <c r="D69" s="418"/>
      <c r="E69" s="418"/>
      <c r="F69" s="418"/>
      <c r="G69" s="418"/>
      <c r="H69" s="418"/>
      <c r="I69" s="418"/>
      <c r="J69" s="418"/>
      <c r="K69" s="418"/>
      <c r="L69" s="418"/>
      <c r="M69" s="418"/>
      <c r="N69" s="418"/>
      <c r="O69" s="418"/>
      <c r="P69" s="418"/>
      <c r="Q69" s="418"/>
      <c r="R69" s="418"/>
      <c r="S69" s="418"/>
      <c r="T69" s="418"/>
      <c r="U69" s="418"/>
    </row>
    <row r="70" spans="1:24" s="163" customFormat="1" ht="15.6" collapsed="1" x14ac:dyDescent="0.25">
      <c r="A70" s="121"/>
      <c r="B70" s="121"/>
      <c r="C70" s="121"/>
      <c r="D70" s="121"/>
      <c r="E70" s="121"/>
      <c r="F70" s="121"/>
      <c r="G70" s="121"/>
      <c r="H70" s="121"/>
      <c r="I70" s="121"/>
      <c r="J70" s="121"/>
      <c r="K70" s="121"/>
      <c r="L70" s="121"/>
      <c r="M70" s="121"/>
      <c r="N70" s="121"/>
      <c r="O70" s="121"/>
      <c r="P70" s="121"/>
      <c r="Q70" s="121"/>
      <c r="R70" s="121"/>
      <c r="S70" s="121"/>
      <c r="T70" s="121"/>
      <c r="U70" s="121"/>
    </row>
    <row r="71" spans="1:24" ht="60" hidden="1" customHeight="1" outlineLevel="1" thickBot="1" x14ac:dyDescent="0.45">
      <c r="A71" s="20" t="s">
        <v>24</v>
      </c>
      <c r="B71" s="17"/>
      <c r="C71" s="51" t="s">
        <v>23</v>
      </c>
      <c r="D71" s="51" t="s">
        <v>18</v>
      </c>
      <c r="E71" s="51" t="s">
        <v>4</v>
      </c>
      <c r="F71" s="124"/>
      <c r="G71" s="51" t="s">
        <v>27</v>
      </c>
      <c r="H71" s="51" t="s">
        <v>20</v>
      </c>
      <c r="I71" s="51" t="s">
        <v>4</v>
      </c>
      <c r="J71" s="124"/>
      <c r="K71" s="51" t="s">
        <v>26</v>
      </c>
      <c r="L71" s="51" t="s">
        <v>21</v>
      </c>
      <c r="M71" s="51" t="s">
        <v>4</v>
      </c>
      <c r="N71" s="124"/>
      <c r="O71" s="51" t="s">
        <v>25</v>
      </c>
      <c r="P71" s="51" t="s">
        <v>22</v>
      </c>
      <c r="Q71" s="51" t="s">
        <v>4</v>
      </c>
      <c r="S71" s="51">
        <v>2014</v>
      </c>
      <c r="T71" s="51">
        <v>2013</v>
      </c>
      <c r="U71" s="51" t="s">
        <v>4</v>
      </c>
    </row>
    <row r="72" spans="1:24" ht="15" hidden="1" outlineLevel="1" x14ac:dyDescent="0.4">
      <c r="A72" s="36" t="s">
        <v>55</v>
      </c>
      <c r="B72" s="14"/>
      <c r="C72" s="125"/>
      <c r="D72" s="125"/>
      <c r="E72" s="126"/>
      <c r="F72" s="14"/>
      <c r="G72" s="127"/>
      <c r="H72" s="127"/>
      <c r="I72" s="128"/>
      <c r="J72" s="14"/>
      <c r="K72" s="125"/>
      <c r="L72" s="125"/>
      <c r="M72" s="126"/>
      <c r="N72" s="14"/>
      <c r="O72" s="127"/>
      <c r="P72" s="127"/>
      <c r="Q72" s="128"/>
      <c r="R72" s="129"/>
      <c r="S72" s="125"/>
      <c r="T72" s="125"/>
      <c r="U72" s="126"/>
    </row>
    <row r="73" spans="1:24" ht="15" hidden="1" outlineLevel="1" x14ac:dyDescent="0.4">
      <c r="A73" s="103" t="s">
        <v>56</v>
      </c>
      <c r="B73" s="14"/>
      <c r="C73" s="125"/>
      <c r="D73" s="125"/>
      <c r="E73" s="126"/>
      <c r="F73" s="14"/>
      <c r="G73" s="127"/>
      <c r="H73" s="127"/>
      <c r="I73" s="128"/>
      <c r="J73" s="14"/>
      <c r="K73" s="125"/>
      <c r="L73" s="125"/>
      <c r="M73" s="126"/>
      <c r="N73" s="14"/>
      <c r="O73" s="127"/>
      <c r="P73" s="127"/>
      <c r="Q73" s="128"/>
      <c r="R73" s="129"/>
      <c r="S73" s="125"/>
      <c r="T73" s="125"/>
      <c r="U73" s="126"/>
    </row>
    <row r="74" spans="1:24" ht="4.05" hidden="1" customHeight="1" outlineLevel="1" x14ac:dyDescent="0.4">
      <c r="A74" s="103"/>
      <c r="B74" s="14"/>
      <c r="C74" s="125"/>
      <c r="D74" s="125"/>
      <c r="E74" s="126"/>
      <c r="F74" s="14"/>
      <c r="G74" s="127"/>
      <c r="H74" s="127"/>
      <c r="I74" s="128"/>
      <c r="J74" s="14"/>
      <c r="K74" s="125"/>
      <c r="L74" s="125"/>
      <c r="M74" s="126"/>
      <c r="N74" s="14"/>
      <c r="O74" s="127"/>
      <c r="P74" s="127"/>
      <c r="Q74" s="128"/>
      <c r="R74" s="129"/>
      <c r="S74" s="125"/>
      <c r="T74" s="125"/>
      <c r="U74" s="126"/>
    </row>
    <row r="75" spans="1:24" s="39" customFormat="1" ht="15" hidden="1" outlineLevel="1" x14ac:dyDescent="0.4">
      <c r="A75" s="90" t="s">
        <v>53</v>
      </c>
      <c r="B75" s="19"/>
      <c r="C75" s="130">
        <v>15.7</v>
      </c>
      <c r="D75" s="130">
        <v>14.8</v>
      </c>
      <c r="E75" s="166">
        <f t="shared" ref="E75:E80" si="17">(C75-D75)/D75</f>
        <v>6.081081081081071E-2</v>
      </c>
      <c r="F75" s="19"/>
      <c r="G75" s="133">
        <v>16.600000000000001</v>
      </c>
      <c r="H75" s="133">
        <v>16.3</v>
      </c>
      <c r="I75" s="107">
        <f t="shared" ref="I75:I80" si="18">(G75-H75)/H75</f>
        <v>1.8404907975460166E-2</v>
      </c>
      <c r="J75" s="19"/>
      <c r="K75" s="130">
        <v>17.7</v>
      </c>
      <c r="L75" s="130">
        <v>17</v>
      </c>
      <c r="M75" s="166">
        <f t="shared" ref="M75:M80" si="19">(K75-L75)/L75</f>
        <v>4.1176470588235252E-2</v>
      </c>
      <c r="N75" s="19"/>
      <c r="O75" s="133">
        <v>16.8</v>
      </c>
      <c r="P75" s="133">
        <v>16.100000000000001</v>
      </c>
      <c r="Q75" s="107">
        <f t="shared" ref="Q75:Q80" si="20">(O75-P75)/P75</f>
        <v>4.3478260869565168E-2</v>
      </c>
      <c r="R75" s="135"/>
      <c r="S75" s="130">
        <f t="shared" ref="S75:T80" si="21">SUM(C75,G75,K75,O75)</f>
        <v>66.8</v>
      </c>
      <c r="T75" s="130">
        <f t="shared" si="21"/>
        <v>64.2</v>
      </c>
      <c r="U75" s="166">
        <f t="shared" ref="U75:U80" si="22">(S75-T75)/T75</f>
        <v>4.0498442367601153E-2</v>
      </c>
    </row>
    <row r="76" spans="1:24" s="39" customFormat="1" ht="15" hidden="1" outlineLevel="1" x14ac:dyDescent="0.4">
      <c r="A76" s="90" t="s">
        <v>124</v>
      </c>
      <c r="B76" s="19"/>
      <c r="C76" s="130">
        <v>15.5</v>
      </c>
      <c r="D76" s="130">
        <f>D75</f>
        <v>14.8</v>
      </c>
      <c r="E76" s="166">
        <f t="shared" si="17"/>
        <v>4.7297297297297244E-2</v>
      </c>
      <c r="F76" s="19"/>
      <c r="G76" s="133">
        <v>16.5</v>
      </c>
      <c r="H76" s="133">
        <f>H75</f>
        <v>16.3</v>
      </c>
      <c r="I76" s="107">
        <f t="shared" si="18"/>
        <v>1.2269938650306704E-2</v>
      </c>
      <c r="J76" s="19"/>
      <c r="K76" s="130">
        <v>17.7</v>
      </c>
      <c r="L76" s="130">
        <f>L75</f>
        <v>17</v>
      </c>
      <c r="M76" s="166">
        <f t="shared" si="19"/>
        <v>4.1176470588235252E-2</v>
      </c>
      <c r="N76" s="19"/>
      <c r="O76" s="133">
        <v>16.8</v>
      </c>
      <c r="P76" s="133">
        <f>P75</f>
        <v>16.100000000000001</v>
      </c>
      <c r="Q76" s="107">
        <f t="shared" si="20"/>
        <v>4.3478260869565168E-2</v>
      </c>
      <c r="R76" s="135"/>
      <c r="S76" s="130">
        <f t="shared" si="21"/>
        <v>66.5</v>
      </c>
      <c r="T76" s="130">
        <f t="shared" si="21"/>
        <v>64.2</v>
      </c>
      <c r="U76" s="166">
        <f t="shared" si="22"/>
        <v>3.5825545171339519E-2</v>
      </c>
    </row>
    <row r="77" spans="1:24" ht="15" hidden="1" outlineLevel="1" x14ac:dyDescent="0.4">
      <c r="A77" s="90" t="s">
        <v>57</v>
      </c>
      <c r="B77" s="14"/>
      <c r="C77" s="130">
        <v>11.9</v>
      </c>
      <c r="D77" s="130">
        <v>11.2</v>
      </c>
      <c r="E77" s="166">
        <f t="shared" si="17"/>
        <v>6.2500000000000097E-2</v>
      </c>
      <c r="F77" s="19"/>
      <c r="G77" s="133">
        <v>12.5</v>
      </c>
      <c r="H77" s="133">
        <v>12.5</v>
      </c>
      <c r="I77" s="107">
        <f t="shared" si="18"/>
        <v>0</v>
      </c>
      <c r="J77" s="19"/>
      <c r="K77" s="130">
        <v>13.7</v>
      </c>
      <c r="L77" s="130">
        <v>13</v>
      </c>
      <c r="M77" s="166">
        <f t="shared" si="19"/>
        <v>5.3846153846153794E-2</v>
      </c>
      <c r="N77" s="19"/>
      <c r="O77" s="133">
        <v>13.2</v>
      </c>
      <c r="P77" s="133">
        <v>12.6</v>
      </c>
      <c r="Q77" s="107">
        <f t="shared" si="20"/>
        <v>4.7619047619047596E-2</v>
      </c>
      <c r="R77" s="135"/>
      <c r="S77" s="130">
        <f t="shared" si="21"/>
        <v>51.3</v>
      </c>
      <c r="T77" s="130">
        <f t="shared" si="21"/>
        <v>49.300000000000004</v>
      </c>
      <c r="U77" s="166">
        <f t="shared" si="22"/>
        <v>4.0567951318458272E-2</v>
      </c>
      <c r="V77" s="39"/>
      <c r="W77" s="39"/>
      <c r="X77" s="39"/>
    </row>
    <row r="78" spans="1:24" ht="15" hidden="1" outlineLevel="1" x14ac:dyDescent="0.4">
      <c r="A78" s="50" t="s">
        <v>125</v>
      </c>
      <c r="B78" s="14"/>
      <c r="C78" s="130">
        <v>11.7</v>
      </c>
      <c r="D78" s="130">
        <f>D77</f>
        <v>11.2</v>
      </c>
      <c r="E78" s="166">
        <f t="shared" si="17"/>
        <v>4.4642857142857144E-2</v>
      </c>
      <c r="F78" s="19"/>
      <c r="G78" s="133">
        <v>12.5</v>
      </c>
      <c r="H78" s="133">
        <f>H77</f>
        <v>12.5</v>
      </c>
      <c r="I78" s="107">
        <f t="shared" si="18"/>
        <v>0</v>
      </c>
      <c r="J78" s="19"/>
      <c r="K78" s="130">
        <v>13.7</v>
      </c>
      <c r="L78" s="130">
        <f>L77</f>
        <v>13</v>
      </c>
      <c r="M78" s="166">
        <f t="shared" si="19"/>
        <v>5.3846153846153794E-2</v>
      </c>
      <c r="N78" s="19"/>
      <c r="O78" s="133">
        <v>13.2</v>
      </c>
      <c r="P78" s="133">
        <f>P77</f>
        <v>12.6</v>
      </c>
      <c r="Q78" s="107">
        <f t="shared" si="20"/>
        <v>4.7619047619047596E-2</v>
      </c>
      <c r="R78" s="135"/>
      <c r="S78" s="130">
        <v>51</v>
      </c>
      <c r="T78" s="130">
        <f t="shared" si="21"/>
        <v>49.300000000000004</v>
      </c>
      <c r="U78" s="166">
        <f t="shared" si="22"/>
        <v>3.4482758620689564E-2</v>
      </c>
      <c r="V78" s="39"/>
      <c r="W78" s="39"/>
      <c r="X78" s="39"/>
    </row>
    <row r="79" spans="1:24" ht="15.6" hidden="1" outlineLevel="1" x14ac:dyDescent="0.4">
      <c r="A79" s="50" t="s">
        <v>115</v>
      </c>
      <c r="B79" s="14"/>
      <c r="C79" s="130">
        <v>8.1999999999999993</v>
      </c>
      <c r="D79" s="130">
        <v>7.6</v>
      </c>
      <c r="E79" s="166">
        <f t="shared" si="17"/>
        <v>7.8947368421052586E-2</v>
      </c>
      <c r="F79" s="14"/>
      <c r="G79" s="133">
        <v>8.9</v>
      </c>
      <c r="H79" s="133">
        <v>8.6</v>
      </c>
      <c r="I79" s="107">
        <f t="shared" si="18"/>
        <v>3.4883720930232641E-2</v>
      </c>
      <c r="J79" s="14"/>
      <c r="K79" s="130">
        <v>9.6</v>
      </c>
      <c r="L79" s="130">
        <v>9</v>
      </c>
      <c r="M79" s="166">
        <f t="shared" si="19"/>
        <v>6.6666666666666624E-2</v>
      </c>
      <c r="N79" s="14"/>
      <c r="O79" s="133">
        <v>9.1999999999999993</v>
      </c>
      <c r="P79" s="133">
        <v>8.8000000000000007</v>
      </c>
      <c r="Q79" s="107">
        <f t="shared" si="20"/>
        <v>4.5454545454545289E-2</v>
      </c>
      <c r="R79" s="129"/>
      <c r="S79" s="130">
        <f t="shared" si="21"/>
        <v>35.900000000000006</v>
      </c>
      <c r="T79" s="130">
        <f t="shared" si="21"/>
        <v>34</v>
      </c>
      <c r="U79" s="166">
        <f t="shared" si="22"/>
        <v>5.588235294117664E-2</v>
      </c>
    </row>
    <row r="80" spans="1:24" ht="15.6" hidden="1" outlineLevel="1" x14ac:dyDescent="0.4">
      <c r="A80" s="50" t="s">
        <v>126</v>
      </c>
      <c r="B80" s="14"/>
      <c r="C80" s="130">
        <v>8</v>
      </c>
      <c r="D80" s="130">
        <f>D79</f>
        <v>7.6</v>
      </c>
      <c r="E80" s="166">
        <f t="shared" si="17"/>
        <v>5.2631578947368474E-2</v>
      </c>
      <c r="F80" s="14"/>
      <c r="G80" s="133">
        <v>8.8000000000000007</v>
      </c>
      <c r="H80" s="133">
        <f>H79</f>
        <v>8.6</v>
      </c>
      <c r="I80" s="107">
        <f t="shared" si="18"/>
        <v>2.3255813953488497E-2</v>
      </c>
      <c r="J80" s="14"/>
      <c r="K80" s="130">
        <v>9.6</v>
      </c>
      <c r="L80" s="130">
        <f>L79</f>
        <v>9</v>
      </c>
      <c r="M80" s="166">
        <f t="shared" si="19"/>
        <v>6.6666666666666624E-2</v>
      </c>
      <c r="N80" s="14"/>
      <c r="O80" s="133">
        <v>9.1999999999999993</v>
      </c>
      <c r="P80" s="133">
        <f>P79</f>
        <v>8.8000000000000007</v>
      </c>
      <c r="Q80" s="107">
        <f t="shared" si="20"/>
        <v>4.5454545454545289E-2</v>
      </c>
      <c r="R80" s="129"/>
      <c r="S80" s="130">
        <f t="shared" si="21"/>
        <v>35.599999999999994</v>
      </c>
      <c r="T80" s="130">
        <f t="shared" si="21"/>
        <v>34</v>
      </c>
      <c r="U80" s="166">
        <f t="shared" si="22"/>
        <v>4.7058823529411598E-2</v>
      </c>
    </row>
    <row r="81" spans="1:24" ht="4.05" hidden="1" customHeight="1" outlineLevel="1" x14ac:dyDescent="0.4">
      <c r="A81" s="50"/>
      <c r="B81" s="14"/>
      <c r="C81" s="130"/>
      <c r="D81" s="130"/>
      <c r="E81" s="126"/>
      <c r="F81" s="14"/>
      <c r="G81" s="133"/>
      <c r="H81" s="133"/>
      <c r="I81" s="128"/>
      <c r="J81" s="14"/>
      <c r="K81" s="130"/>
      <c r="L81" s="130"/>
      <c r="M81" s="126"/>
      <c r="N81" s="14"/>
      <c r="O81" s="133"/>
      <c r="P81" s="133"/>
      <c r="Q81" s="128"/>
      <c r="R81" s="129"/>
      <c r="S81" s="130"/>
      <c r="T81" s="130"/>
      <c r="U81" s="126"/>
    </row>
    <row r="82" spans="1:24" ht="15.6" hidden="1" outlineLevel="1" x14ac:dyDescent="0.4">
      <c r="A82" s="50" t="s">
        <v>82</v>
      </c>
      <c r="B82" s="14"/>
      <c r="C82" s="130"/>
      <c r="D82" s="130"/>
      <c r="E82" s="166">
        <v>2.1999999999999999E-2</v>
      </c>
      <c r="F82" s="14"/>
      <c r="G82" s="133"/>
      <c r="H82" s="133"/>
      <c r="I82" s="107">
        <v>1.6E-2</v>
      </c>
      <c r="J82" s="14"/>
      <c r="K82" s="130"/>
      <c r="L82" s="130"/>
      <c r="M82" s="166">
        <v>4.2999999999999997E-2</v>
      </c>
      <c r="N82" s="14"/>
      <c r="O82" s="133"/>
      <c r="P82" s="133"/>
      <c r="Q82" s="107">
        <v>5.3999999999999999E-2</v>
      </c>
      <c r="R82" s="129"/>
      <c r="S82" s="130"/>
      <c r="T82" s="130"/>
      <c r="U82" s="166">
        <v>3.5000000000000003E-2</v>
      </c>
    </row>
    <row r="83" spans="1:24" ht="15.6" hidden="1" outlineLevel="1" x14ac:dyDescent="0.4">
      <c r="A83" s="50" t="s">
        <v>140</v>
      </c>
      <c r="B83" s="14"/>
      <c r="C83" s="130"/>
      <c r="D83" s="130"/>
      <c r="E83" s="166">
        <v>0.05</v>
      </c>
      <c r="F83" s="14"/>
      <c r="G83" s="133"/>
      <c r="H83" s="133"/>
      <c r="I83" s="107">
        <v>4.5999999999999999E-2</v>
      </c>
      <c r="J83" s="14"/>
      <c r="K83" s="130"/>
      <c r="L83" s="130"/>
      <c r="M83" s="166">
        <v>5.5E-2</v>
      </c>
      <c r="N83" s="14"/>
      <c r="O83" s="133"/>
      <c r="P83" s="133"/>
      <c r="Q83" s="107">
        <v>6.8000000000000005E-2</v>
      </c>
      <c r="R83" s="129"/>
      <c r="S83" s="130"/>
      <c r="T83" s="130"/>
      <c r="U83" s="166">
        <v>5.6000000000000001E-2</v>
      </c>
    </row>
    <row r="84" spans="1:24" hidden="1" outlineLevel="1" x14ac:dyDescent="0.25">
      <c r="E84" s="145"/>
      <c r="I84" s="145"/>
      <c r="M84" s="145"/>
      <c r="Q84" s="145"/>
      <c r="U84" s="145"/>
    </row>
    <row r="85" spans="1:24" s="163" customFormat="1" ht="29.25" hidden="1" customHeight="1" outlineLevel="1" x14ac:dyDescent="0.25">
      <c r="A85" s="418" t="s">
        <v>139</v>
      </c>
      <c r="B85" s="418"/>
      <c r="C85" s="418"/>
      <c r="D85" s="418"/>
      <c r="E85" s="418"/>
      <c r="F85" s="418"/>
      <c r="G85" s="418"/>
      <c r="H85" s="418"/>
      <c r="I85" s="418"/>
      <c r="J85" s="418"/>
      <c r="K85" s="418"/>
      <c r="L85" s="418"/>
      <c r="M85" s="418"/>
      <c r="N85" s="418"/>
      <c r="O85" s="418"/>
      <c r="P85" s="418"/>
      <c r="Q85" s="418"/>
      <c r="R85" s="418"/>
      <c r="S85" s="418"/>
      <c r="T85" s="418"/>
      <c r="U85" s="418"/>
    </row>
    <row r="86" spans="1:24" s="163" customFormat="1" ht="16.2" hidden="1" outlineLevel="1" thickBot="1" x14ac:dyDescent="0.3">
      <c r="A86" s="108"/>
      <c r="B86" s="108"/>
      <c r="C86" s="108"/>
      <c r="D86" s="108"/>
      <c r="E86" s="108"/>
      <c r="F86" s="108"/>
      <c r="G86" s="108"/>
      <c r="H86" s="108"/>
      <c r="I86" s="108"/>
      <c r="J86" s="108"/>
      <c r="K86" s="108"/>
      <c r="L86" s="108"/>
      <c r="M86" s="108"/>
      <c r="N86" s="108"/>
      <c r="O86" s="108"/>
      <c r="P86" s="108"/>
      <c r="Q86" s="108"/>
      <c r="R86" s="108"/>
      <c r="S86" s="108"/>
      <c r="T86" s="108"/>
      <c r="U86" s="108"/>
    </row>
    <row r="87" spans="1:24" ht="60" hidden="1" customHeight="1" outlineLevel="1" thickBot="1" x14ac:dyDescent="0.45">
      <c r="A87" s="20" t="s">
        <v>19</v>
      </c>
      <c r="B87" s="17"/>
      <c r="C87" s="51" t="s">
        <v>18</v>
      </c>
      <c r="D87" s="51" t="s">
        <v>13</v>
      </c>
      <c r="E87" s="51" t="s">
        <v>4</v>
      </c>
      <c r="F87" s="124"/>
      <c r="G87" s="51" t="s">
        <v>20</v>
      </c>
      <c r="H87" s="51" t="s">
        <v>14</v>
      </c>
      <c r="I87" s="51" t="s">
        <v>4</v>
      </c>
      <c r="J87" s="124"/>
      <c r="K87" s="51" t="s">
        <v>21</v>
      </c>
      <c r="L87" s="51" t="s">
        <v>15</v>
      </c>
      <c r="M87" s="51" t="s">
        <v>4</v>
      </c>
      <c r="N87" s="124"/>
      <c r="O87" s="51" t="s">
        <v>22</v>
      </c>
      <c r="P87" s="51" t="s">
        <v>16</v>
      </c>
      <c r="Q87" s="51" t="s">
        <v>4</v>
      </c>
      <c r="S87" s="51">
        <v>2013</v>
      </c>
      <c r="T87" s="51">
        <v>2012</v>
      </c>
      <c r="U87" s="51" t="s">
        <v>4</v>
      </c>
    </row>
    <row r="88" spans="1:24" ht="15" hidden="1" outlineLevel="1" x14ac:dyDescent="0.4">
      <c r="A88" s="36" t="s">
        <v>55</v>
      </c>
      <c r="B88" s="14"/>
      <c r="C88" s="125"/>
      <c r="D88" s="125"/>
      <c r="E88" s="126"/>
      <c r="F88" s="14"/>
      <c r="G88" s="127"/>
      <c r="H88" s="127"/>
      <c r="I88" s="128"/>
      <c r="J88" s="14"/>
      <c r="K88" s="125"/>
      <c r="L88" s="125"/>
      <c r="M88" s="126"/>
      <c r="N88" s="14"/>
      <c r="O88" s="127"/>
      <c r="P88" s="127"/>
      <c r="Q88" s="128"/>
      <c r="R88" s="129"/>
      <c r="S88" s="125"/>
      <c r="T88" s="125"/>
      <c r="U88" s="126"/>
    </row>
    <row r="89" spans="1:24" ht="15" hidden="1" outlineLevel="1" x14ac:dyDescent="0.4">
      <c r="A89" s="103" t="s">
        <v>56</v>
      </c>
      <c r="B89" s="14"/>
      <c r="C89" s="125"/>
      <c r="D89" s="125"/>
      <c r="E89" s="126"/>
      <c r="F89" s="14"/>
      <c r="G89" s="127"/>
      <c r="H89" s="127"/>
      <c r="I89" s="128"/>
      <c r="J89" s="14"/>
      <c r="K89" s="125"/>
      <c r="L89" s="125"/>
      <c r="M89" s="126"/>
      <c r="N89" s="14"/>
      <c r="O89" s="127"/>
      <c r="P89" s="127"/>
      <c r="Q89" s="128"/>
      <c r="R89" s="129"/>
      <c r="S89" s="125"/>
      <c r="T89" s="125"/>
      <c r="U89" s="126"/>
    </row>
    <row r="90" spans="1:24" ht="4.05" hidden="1" customHeight="1" outlineLevel="1" x14ac:dyDescent="0.4">
      <c r="A90" s="103"/>
      <c r="B90" s="14"/>
      <c r="C90" s="125"/>
      <c r="D90" s="125"/>
      <c r="E90" s="126"/>
      <c r="F90" s="14"/>
      <c r="G90" s="127"/>
      <c r="H90" s="127"/>
      <c r="I90" s="128"/>
      <c r="J90" s="14"/>
      <c r="K90" s="125"/>
      <c r="L90" s="125"/>
      <c r="M90" s="126"/>
      <c r="N90" s="14"/>
      <c r="O90" s="127"/>
      <c r="P90" s="127"/>
      <c r="Q90" s="128"/>
      <c r="R90" s="129"/>
      <c r="S90" s="125"/>
      <c r="T90" s="125"/>
      <c r="U90" s="126"/>
    </row>
    <row r="91" spans="1:24" s="39" customFormat="1" ht="15" hidden="1" outlineLevel="1" x14ac:dyDescent="0.4">
      <c r="A91" s="90" t="s">
        <v>53</v>
      </c>
      <c r="B91" s="19"/>
      <c r="C91" s="130">
        <v>14.8</v>
      </c>
      <c r="D91" s="130">
        <v>14.8</v>
      </c>
      <c r="E91" s="166">
        <f t="shared" ref="E91:E96" si="23">(C91-D91)/D91</f>
        <v>0</v>
      </c>
      <c r="F91" s="19"/>
      <c r="G91" s="133">
        <v>16.3</v>
      </c>
      <c r="H91" s="133">
        <v>15.7</v>
      </c>
      <c r="I91" s="107">
        <f t="shared" ref="I91:I96" si="24">(G91-H91)/H91</f>
        <v>3.8216560509554236E-2</v>
      </c>
      <c r="J91" s="19"/>
      <c r="K91" s="130">
        <v>17</v>
      </c>
      <c r="L91" s="130">
        <v>16</v>
      </c>
      <c r="M91" s="166">
        <f t="shared" ref="M91:M96" si="25">(K91-L91)/L91</f>
        <v>6.25E-2</v>
      </c>
      <c r="N91" s="19"/>
      <c r="O91" s="133">
        <v>16.100000000000001</v>
      </c>
      <c r="P91" s="133">
        <v>15</v>
      </c>
      <c r="Q91" s="107">
        <f t="shared" ref="Q91:Q96" si="26">(O91-P91)/P91</f>
        <v>7.3333333333333431E-2</v>
      </c>
      <c r="R91" s="135"/>
      <c r="S91" s="130">
        <f t="shared" ref="S91:T96" si="27">SUM(C91,G91,K91,O91)</f>
        <v>64.2</v>
      </c>
      <c r="T91" s="130">
        <v>61.3</v>
      </c>
      <c r="U91" s="166">
        <f t="shared" ref="U91:U96" si="28">(S91-T91)/T91</f>
        <v>4.7308319738988677E-2</v>
      </c>
    </row>
    <row r="92" spans="1:24" s="39" customFormat="1" ht="15" hidden="1" outlineLevel="1" x14ac:dyDescent="0.4">
      <c r="A92" s="90" t="s">
        <v>124</v>
      </c>
      <c r="B92" s="19"/>
      <c r="C92" s="130">
        <v>14.7</v>
      </c>
      <c r="D92" s="130">
        <f>D91</f>
        <v>14.8</v>
      </c>
      <c r="E92" s="166">
        <f t="shared" si="23"/>
        <v>-6.7567567567568525E-3</v>
      </c>
      <c r="F92" s="19"/>
      <c r="G92" s="133">
        <v>16.100000000000001</v>
      </c>
      <c r="H92" s="133">
        <f>H91</f>
        <v>15.7</v>
      </c>
      <c r="I92" s="107">
        <f t="shared" si="24"/>
        <v>2.5477707006369563E-2</v>
      </c>
      <c r="J92" s="19"/>
      <c r="K92" s="130">
        <v>16.7</v>
      </c>
      <c r="L92" s="130">
        <f>L91</f>
        <v>16</v>
      </c>
      <c r="M92" s="166">
        <f t="shared" si="25"/>
        <v>4.3749999999999956E-2</v>
      </c>
      <c r="N92" s="19"/>
      <c r="O92" s="133">
        <v>15.8</v>
      </c>
      <c r="P92" s="133">
        <f>P91</f>
        <v>15</v>
      </c>
      <c r="Q92" s="107">
        <f t="shared" si="26"/>
        <v>5.3333333333333378E-2</v>
      </c>
      <c r="R92" s="135"/>
      <c r="S92" s="130">
        <f t="shared" si="27"/>
        <v>63.3</v>
      </c>
      <c r="T92" s="130">
        <v>61.3</v>
      </c>
      <c r="U92" s="166">
        <f t="shared" si="28"/>
        <v>3.2626427406199025E-2</v>
      </c>
    </row>
    <row r="93" spans="1:24" ht="15" hidden="1" outlineLevel="1" x14ac:dyDescent="0.4">
      <c r="A93" s="90" t="s">
        <v>57</v>
      </c>
      <c r="B93" s="14"/>
      <c r="C93" s="130">
        <v>11.2</v>
      </c>
      <c r="D93" s="130">
        <v>11.2</v>
      </c>
      <c r="E93" s="166">
        <f t="shared" si="23"/>
        <v>0</v>
      </c>
      <c r="F93" s="19"/>
      <c r="G93" s="133">
        <v>12.5</v>
      </c>
      <c r="H93" s="133">
        <v>11.9</v>
      </c>
      <c r="I93" s="107">
        <f t="shared" si="24"/>
        <v>5.0420168067226857E-2</v>
      </c>
      <c r="J93" s="19"/>
      <c r="K93" s="130">
        <v>13</v>
      </c>
      <c r="L93" s="130">
        <v>12.2</v>
      </c>
      <c r="M93" s="166">
        <f t="shared" si="25"/>
        <v>6.5573770491803338E-2</v>
      </c>
      <c r="N93" s="19"/>
      <c r="O93" s="133">
        <v>12.6</v>
      </c>
      <c r="P93" s="133">
        <v>11.6</v>
      </c>
      <c r="Q93" s="107">
        <f t="shared" si="26"/>
        <v>8.6206896551724144E-2</v>
      </c>
      <c r="R93" s="135"/>
      <c r="S93" s="130">
        <f t="shared" si="27"/>
        <v>49.300000000000004</v>
      </c>
      <c r="T93" s="130">
        <f t="shared" si="27"/>
        <v>46.9</v>
      </c>
      <c r="U93" s="166">
        <f t="shared" si="28"/>
        <v>5.1172707889125923E-2</v>
      </c>
      <c r="V93" s="39"/>
      <c r="W93" s="39"/>
      <c r="X93" s="39"/>
    </row>
    <row r="94" spans="1:24" ht="15" hidden="1" outlineLevel="1" x14ac:dyDescent="0.4">
      <c r="A94" s="50" t="s">
        <v>125</v>
      </c>
      <c r="B94" s="14"/>
      <c r="C94" s="130">
        <f>C93</f>
        <v>11.2</v>
      </c>
      <c r="D94" s="130">
        <f>D93</f>
        <v>11.2</v>
      </c>
      <c r="E94" s="166">
        <f t="shared" si="23"/>
        <v>0</v>
      </c>
      <c r="F94" s="19"/>
      <c r="G94" s="133">
        <v>12.4</v>
      </c>
      <c r="H94" s="133">
        <f>H93</f>
        <v>11.9</v>
      </c>
      <c r="I94" s="107">
        <f t="shared" si="24"/>
        <v>4.2016806722689072E-2</v>
      </c>
      <c r="J94" s="19"/>
      <c r="K94" s="130">
        <v>12.8</v>
      </c>
      <c r="L94" s="130">
        <f>L93</f>
        <v>12.2</v>
      </c>
      <c r="M94" s="166">
        <f t="shared" si="25"/>
        <v>4.9180327868852576E-2</v>
      </c>
      <c r="N94" s="19"/>
      <c r="O94" s="133">
        <v>12.3</v>
      </c>
      <c r="P94" s="133">
        <f>P93</f>
        <v>11.6</v>
      </c>
      <c r="Q94" s="107">
        <f t="shared" si="26"/>
        <v>6.0344827586206989E-2</v>
      </c>
      <c r="R94" s="135"/>
      <c r="S94" s="130">
        <f t="shared" si="27"/>
        <v>48.7</v>
      </c>
      <c r="T94" s="130">
        <f t="shared" si="27"/>
        <v>46.9</v>
      </c>
      <c r="U94" s="166">
        <f t="shared" si="28"/>
        <v>3.8379530916844443E-2</v>
      </c>
      <c r="V94" s="39"/>
      <c r="W94" s="39"/>
      <c r="X94" s="39"/>
    </row>
    <row r="95" spans="1:24" ht="15.6" hidden="1" outlineLevel="1" x14ac:dyDescent="0.4">
      <c r="A95" s="50" t="s">
        <v>142</v>
      </c>
      <c r="B95" s="14"/>
      <c r="C95" s="130">
        <v>7.6</v>
      </c>
      <c r="D95" s="130">
        <v>7.4</v>
      </c>
      <c r="E95" s="166">
        <f t="shared" si="23"/>
        <v>2.7027027027026931E-2</v>
      </c>
      <c r="F95" s="14"/>
      <c r="G95" s="133">
        <v>8.6</v>
      </c>
      <c r="H95" s="133">
        <v>7.7</v>
      </c>
      <c r="I95" s="107">
        <f t="shared" si="24"/>
        <v>0.11688311688311681</v>
      </c>
      <c r="J95" s="14"/>
      <c r="K95" s="130">
        <v>9</v>
      </c>
      <c r="L95" s="130">
        <v>8.3000000000000007</v>
      </c>
      <c r="M95" s="166">
        <f t="shared" si="25"/>
        <v>8.4337349397590272E-2</v>
      </c>
      <c r="N95" s="14"/>
      <c r="O95" s="133">
        <v>8.8000000000000007</v>
      </c>
      <c r="P95" s="133">
        <v>7.7</v>
      </c>
      <c r="Q95" s="107">
        <f t="shared" si="26"/>
        <v>0.14285714285714293</v>
      </c>
      <c r="R95" s="129"/>
      <c r="S95" s="130">
        <f t="shared" si="27"/>
        <v>34</v>
      </c>
      <c r="T95" s="130">
        <f t="shared" si="27"/>
        <v>31.1</v>
      </c>
      <c r="U95" s="166">
        <f t="shared" si="28"/>
        <v>9.3247588424437255E-2</v>
      </c>
    </row>
    <row r="96" spans="1:24" ht="15.6" hidden="1" outlineLevel="1" x14ac:dyDescent="0.4">
      <c r="A96" s="50" t="s">
        <v>143</v>
      </c>
      <c r="B96" s="14"/>
      <c r="C96" s="130">
        <f>C95</f>
        <v>7.6</v>
      </c>
      <c r="D96" s="130">
        <f>D95</f>
        <v>7.4</v>
      </c>
      <c r="E96" s="166">
        <f t="shared" si="23"/>
        <v>2.7027027027026931E-2</v>
      </c>
      <c r="F96" s="14"/>
      <c r="G96" s="133">
        <v>8.5</v>
      </c>
      <c r="H96" s="133">
        <f>H95</f>
        <v>7.7</v>
      </c>
      <c r="I96" s="107">
        <f t="shared" si="24"/>
        <v>0.10389610389610388</v>
      </c>
      <c r="J96" s="14"/>
      <c r="K96" s="130">
        <v>8.8000000000000007</v>
      </c>
      <c r="L96" s="130">
        <f>L95</f>
        <v>8.3000000000000007</v>
      </c>
      <c r="M96" s="166">
        <f t="shared" si="25"/>
        <v>6.0240963855421679E-2</v>
      </c>
      <c r="N96" s="14"/>
      <c r="O96" s="133">
        <v>8.6</v>
      </c>
      <c r="P96" s="133">
        <f>P95</f>
        <v>7.7</v>
      </c>
      <c r="Q96" s="107">
        <f t="shared" si="26"/>
        <v>0.11688311688311681</v>
      </c>
      <c r="R96" s="129"/>
      <c r="S96" s="130">
        <f t="shared" si="27"/>
        <v>33.5</v>
      </c>
      <c r="T96" s="130">
        <f t="shared" si="27"/>
        <v>31.1</v>
      </c>
      <c r="U96" s="166">
        <f t="shared" si="28"/>
        <v>7.7170418006430819E-2</v>
      </c>
    </row>
    <row r="97" spans="1:24" ht="4.05" hidden="1" customHeight="1" outlineLevel="1" x14ac:dyDescent="0.4">
      <c r="A97" s="50"/>
      <c r="B97" s="14"/>
      <c r="C97" s="130"/>
      <c r="D97" s="130"/>
      <c r="E97" s="126"/>
      <c r="F97" s="14"/>
      <c r="G97" s="133"/>
      <c r="H97" s="133"/>
      <c r="I97" s="128"/>
      <c r="J97" s="14"/>
      <c r="K97" s="130"/>
      <c r="L97" s="130"/>
      <c r="M97" s="126"/>
      <c r="N97" s="14"/>
      <c r="O97" s="133"/>
      <c r="P97" s="133"/>
      <c r="Q97" s="128"/>
      <c r="R97" s="129"/>
      <c r="S97" s="130"/>
      <c r="T97" s="130"/>
      <c r="U97" s="126"/>
    </row>
    <row r="98" spans="1:24" ht="15.6" hidden="1" outlineLevel="1" x14ac:dyDescent="0.4">
      <c r="A98" s="50" t="s">
        <v>82</v>
      </c>
      <c r="B98" s="14"/>
      <c r="C98" s="130"/>
      <c r="D98" s="130"/>
      <c r="E98" s="166">
        <v>-8.9999999999999993E-3</v>
      </c>
      <c r="F98" s="14"/>
      <c r="G98" s="133"/>
      <c r="H98" s="133"/>
      <c r="I98" s="107">
        <v>7.5999999999999998E-2</v>
      </c>
      <c r="J98" s="14"/>
      <c r="K98" s="130"/>
      <c r="L98" s="130"/>
      <c r="M98" s="166">
        <v>3.5000000000000003E-2</v>
      </c>
      <c r="N98" s="14"/>
      <c r="O98" s="133"/>
      <c r="P98" s="133"/>
      <c r="Q98" s="107">
        <v>5.1999999999999998E-2</v>
      </c>
      <c r="R98" s="129"/>
      <c r="S98" s="130"/>
      <c r="T98" s="130"/>
      <c r="U98" s="166">
        <v>3.9E-2</v>
      </c>
    </row>
    <row r="99" spans="1:24" ht="15.6" hidden="1" outlineLevel="1" x14ac:dyDescent="0.4">
      <c r="A99" s="50" t="s">
        <v>144</v>
      </c>
      <c r="B99" s="14"/>
      <c r="C99" s="130"/>
      <c r="D99" s="130"/>
      <c r="E99" s="166">
        <v>1.6E-2</v>
      </c>
      <c r="F99" s="14"/>
      <c r="G99" s="133"/>
      <c r="H99" s="133"/>
      <c r="I99" s="107">
        <v>0.115</v>
      </c>
      <c r="J99" s="14"/>
      <c r="K99" s="130"/>
      <c r="L99" s="130"/>
      <c r="M99" s="166">
        <v>7.0999999999999994E-2</v>
      </c>
      <c r="N99" s="14"/>
      <c r="O99" s="133"/>
      <c r="P99" s="133"/>
      <c r="Q99" s="107">
        <v>9.4E-2</v>
      </c>
      <c r="R99" s="129"/>
      <c r="S99" s="130"/>
      <c r="T99" s="130"/>
      <c r="U99" s="166">
        <v>7.5999999999999998E-2</v>
      </c>
    </row>
    <row r="100" spans="1:24" hidden="1" outlineLevel="1" x14ac:dyDescent="0.25">
      <c r="E100" s="145"/>
      <c r="I100" s="145"/>
      <c r="M100" s="145"/>
      <c r="Q100" s="145"/>
      <c r="U100" s="145"/>
    </row>
    <row r="101" spans="1:24" s="163" customFormat="1" ht="29.25" hidden="1" customHeight="1" outlineLevel="1" x14ac:dyDescent="0.25">
      <c r="A101" s="418" t="s">
        <v>141</v>
      </c>
      <c r="B101" s="418"/>
      <c r="C101" s="418"/>
      <c r="D101" s="418"/>
      <c r="E101" s="418"/>
      <c r="F101" s="418"/>
      <c r="G101" s="418"/>
      <c r="H101" s="418"/>
      <c r="I101" s="418"/>
      <c r="J101" s="418"/>
      <c r="K101" s="418"/>
      <c r="L101" s="418"/>
      <c r="M101" s="418"/>
      <c r="N101" s="418"/>
      <c r="O101" s="418"/>
      <c r="P101" s="418"/>
      <c r="Q101" s="418"/>
      <c r="R101" s="418"/>
      <c r="S101" s="418"/>
      <c r="T101" s="418"/>
      <c r="U101" s="418"/>
    </row>
    <row r="102" spans="1:24" s="163" customFormat="1" ht="16.2" hidden="1" outlineLevel="1" thickBot="1" x14ac:dyDescent="0.3">
      <c r="A102" s="108"/>
      <c r="B102" s="108"/>
      <c r="C102" s="108"/>
      <c r="D102" s="108"/>
      <c r="E102" s="108"/>
      <c r="F102" s="108"/>
      <c r="G102" s="108"/>
      <c r="H102" s="108"/>
      <c r="I102" s="108"/>
      <c r="J102" s="108"/>
      <c r="K102" s="108"/>
      <c r="L102" s="108"/>
      <c r="M102" s="108"/>
      <c r="N102" s="108"/>
      <c r="O102" s="108"/>
      <c r="P102" s="108"/>
      <c r="Q102" s="108"/>
      <c r="R102" s="108"/>
      <c r="S102" s="108"/>
      <c r="T102" s="108"/>
      <c r="U102" s="108"/>
    </row>
    <row r="103" spans="1:24" ht="60" hidden="1" customHeight="1" outlineLevel="1" thickBot="1" x14ac:dyDescent="0.45">
      <c r="A103" s="20" t="s">
        <v>17</v>
      </c>
      <c r="B103" s="17"/>
      <c r="C103" s="51" t="s">
        <v>13</v>
      </c>
      <c r="D103" s="51" t="s">
        <v>9</v>
      </c>
      <c r="E103" s="51" t="s">
        <v>4</v>
      </c>
      <c r="F103" s="124"/>
      <c r="G103" s="51" t="s">
        <v>14</v>
      </c>
      <c r="H103" s="51" t="s">
        <v>10</v>
      </c>
      <c r="I103" s="51" t="s">
        <v>4</v>
      </c>
      <c r="J103" s="124"/>
      <c r="K103" s="51" t="s">
        <v>15</v>
      </c>
      <c r="L103" s="51" t="s">
        <v>11</v>
      </c>
      <c r="M103" s="51" t="s">
        <v>4</v>
      </c>
      <c r="N103" s="124"/>
      <c r="O103" s="51" t="s">
        <v>16</v>
      </c>
      <c r="P103" s="51" t="s">
        <v>12</v>
      </c>
      <c r="Q103" s="51" t="s">
        <v>4</v>
      </c>
      <c r="S103" s="51">
        <v>2012</v>
      </c>
      <c r="T103" s="51">
        <v>2011</v>
      </c>
      <c r="U103" s="51" t="s">
        <v>4</v>
      </c>
    </row>
    <row r="104" spans="1:24" ht="15" hidden="1" outlineLevel="1" x14ac:dyDescent="0.4">
      <c r="A104" s="36" t="s">
        <v>55</v>
      </c>
      <c r="B104" s="14"/>
      <c r="C104" s="125"/>
      <c r="D104" s="125"/>
      <c r="E104" s="126"/>
      <c r="F104" s="14"/>
      <c r="G104" s="127"/>
      <c r="H104" s="127"/>
      <c r="I104" s="128"/>
      <c r="J104" s="14"/>
      <c r="K104" s="125"/>
      <c r="L104" s="125"/>
      <c r="M104" s="126"/>
      <c r="N104" s="14"/>
      <c r="O104" s="127"/>
      <c r="P104" s="127"/>
      <c r="Q104" s="128"/>
      <c r="R104" s="129"/>
      <c r="S104" s="125"/>
      <c r="T104" s="125"/>
      <c r="U104" s="126"/>
    </row>
    <row r="105" spans="1:24" ht="15" hidden="1" outlineLevel="1" x14ac:dyDescent="0.4">
      <c r="A105" s="103" t="s">
        <v>56</v>
      </c>
      <c r="B105" s="14"/>
      <c r="C105" s="125"/>
      <c r="D105" s="125"/>
      <c r="E105" s="126"/>
      <c r="F105" s="14"/>
      <c r="G105" s="127"/>
      <c r="H105" s="127"/>
      <c r="I105" s="128"/>
      <c r="J105" s="14"/>
      <c r="K105" s="125"/>
      <c r="L105" s="125"/>
      <c r="M105" s="126"/>
      <c r="N105" s="14"/>
      <c r="O105" s="127"/>
      <c r="P105" s="127"/>
      <c r="Q105" s="128"/>
      <c r="R105" s="129"/>
      <c r="S105" s="125"/>
      <c r="T105" s="125"/>
      <c r="U105" s="126"/>
    </row>
    <row r="106" spans="1:24" ht="4.05" hidden="1" customHeight="1" outlineLevel="1" x14ac:dyDescent="0.4">
      <c r="A106" s="103"/>
      <c r="B106" s="14"/>
      <c r="C106" s="125"/>
      <c r="D106" s="125"/>
      <c r="E106" s="126"/>
      <c r="F106" s="14"/>
      <c r="G106" s="127"/>
      <c r="H106" s="127"/>
      <c r="I106" s="128"/>
      <c r="J106" s="14"/>
      <c r="K106" s="125"/>
      <c r="L106" s="125"/>
      <c r="M106" s="126"/>
      <c r="N106" s="14"/>
      <c r="O106" s="127"/>
      <c r="P106" s="127"/>
      <c r="Q106" s="128"/>
      <c r="R106" s="129"/>
      <c r="S106" s="125"/>
      <c r="T106" s="125"/>
      <c r="U106" s="126"/>
    </row>
    <row r="107" spans="1:24" s="39" customFormat="1" ht="15" hidden="1" outlineLevel="1" x14ac:dyDescent="0.4">
      <c r="A107" s="90" t="s">
        <v>102</v>
      </c>
      <c r="B107" s="19"/>
      <c r="C107" s="130">
        <v>14.8</v>
      </c>
      <c r="D107" s="130">
        <v>14.9</v>
      </c>
      <c r="E107" s="166">
        <f t="shared" ref="E107:E110" si="29">(C107-D107)/D107</f>
        <v>-6.7114093959731299E-3</v>
      </c>
      <c r="F107" s="19"/>
      <c r="G107" s="133">
        <v>15.8</v>
      </c>
      <c r="H107" s="133">
        <v>16.100000000000001</v>
      </c>
      <c r="I107" s="107">
        <f t="shared" ref="I107:I110" si="30">(G107-H107)/H107</f>
        <v>-1.863354037267085E-2</v>
      </c>
      <c r="J107" s="19"/>
      <c r="K107" s="130">
        <v>16.2</v>
      </c>
      <c r="L107" s="130">
        <v>17.2</v>
      </c>
      <c r="M107" s="166">
        <f t="shared" ref="M107:M110" si="31">(K107-L107)/L107</f>
        <v>-5.8139534883720929E-2</v>
      </c>
      <c r="N107" s="19"/>
      <c r="O107" s="133">
        <v>15.1</v>
      </c>
      <c r="P107" s="133">
        <v>14.2</v>
      </c>
      <c r="Q107" s="107">
        <f t="shared" ref="Q107:Q110" si="32">(O107-P107)/P107</f>
        <v>6.3380281690140872E-2</v>
      </c>
      <c r="R107" s="135"/>
      <c r="S107" s="130">
        <f t="shared" ref="S107:T110" si="33">SUM(C107,G107,K107,O107)</f>
        <v>61.9</v>
      </c>
      <c r="T107" s="130">
        <f t="shared" si="33"/>
        <v>62.400000000000006</v>
      </c>
      <c r="U107" s="166">
        <f t="shared" ref="U107:U110" si="34">(S107-T107)/T107</f>
        <v>-8.0128205128206266E-3</v>
      </c>
    </row>
    <row r="108" spans="1:24" s="39" customFormat="1" ht="15" hidden="1" outlineLevel="1" x14ac:dyDescent="0.4">
      <c r="A108" s="90" t="s">
        <v>146</v>
      </c>
      <c r="B108" s="19"/>
      <c r="C108" s="130">
        <f>C107</f>
        <v>14.8</v>
      </c>
      <c r="D108" s="130">
        <f>D107</f>
        <v>14.9</v>
      </c>
      <c r="E108" s="166">
        <f t="shared" si="29"/>
        <v>-6.7114093959731299E-3</v>
      </c>
      <c r="F108" s="19"/>
      <c r="G108" s="133">
        <f>G107</f>
        <v>15.8</v>
      </c>
      <c r="H108" s="133">
        <v>16.399999999999999</v>
      </c>
      <c r="I108" s="107">
        <f t="shared" si="30"/>
        <v>-3.6585365853658409E-2</v>
      </c>
      <c r="J108" s="19"/>
      <c r="K108" s="130">
        <v>16.2</v>
      </c>
      <c r="L108" s="130">
        <v>17.5</v>
      </c>
      <c r="M108" s="166">
        <f t="shared" si="31"/>
        <v>-7.428571428571433E-2</v>
      </c>
      <c r="N108" s="19"/>
      <c r="O108" s="133">
        <v>15</v>
      </c>
      <c r="P108" s="133">
        <v>14.4</v>
      </c>
      <c r="Q108" s="107">
        <f t="shared" si="32"/>
        <v>4.1666666666666644E-2</v>
      </c>
      <c r="R108" s="135"/>
      <c r="S108" s="130">
        <f t="shared" si="33"/>
        <v>61.8</v>
      </c>
      <c r="T108" s="130">
        <v>63.6</v>
      </c>
      <c r="U108" s="166">
        <f t="shared" si="34"/>
        <v>-2.8301886792452897E-2</v>
      </c>
    </row>
    <row r="109" spans="1:24" ht="15" hidden="1" outlineLevel="1" x14ac:dyDescent="0.4">
      <c r="A109" s="90" t="s">
        <v>57</v>
      </c>
      <c r="B109" s="14"/>
      <c r="C109" s="130">
        <v>11.2</v>
      </c>
      <c r="D109" s="130">
        <v>11.6</v>
      </c>
      <c r="E109" s="166">
        <f t="shared" si="29"/>
        <v>-3.4482758620689689E-2</v>
      </c>
      <c r="F109" s="19"/>
      <c r="G109" s="133">
        <v>11.9</v>
      </c>
      <c r="H109" s="133">
        <v>12.3</v>
      </c>
      <c r="I109" s="107">
        <f t="shared" si="30"/>
        <v>-3.2520325203252057E-2</v>
      </c>
      <c r="J109" s="19"/>
      <c r="K109" s="130">
        <v>12.2</v>
      </c>
      <c r="L109" s="130">
        <v>13.6</v>
      </c>
      <c r="M109" s="166">
        <f t="shared" si="31"/>
        <v>-0.10294117647058826</v>
      </c>
      <c r="N109" s="19"/>
      <c r="O109" s="133">
        <v>11.6</v>
      </c>
      <c r="P109" s="133">
        <v>11.3</v>
      </c>
      <c r="Q109" s="107">
        <f t="shared" si="32"/>
        <v>2.6548672566371584E-2</v>
      </c>
      <c r="R109" s="135"/>
      <c r="S109" s="130">
        <f t="shared" si="33"/>
        <v>46.9</v>
      </c>
      <c r="T109" s="130">
        <f t="shared" si="33"/>
        <v>48.8</v>
      </c>
      <c r="U109" s="166">
        <f t="shared" si="34"/>
        <v>-3.8934426229508171E-2</v>
      </c>
      <c r="V109" s="39"/>
      <c r="W109" s="39"/>
      <c r="X109" s="39"/>
    </row>
    <row r="110" spans="1:24" ht="15.6" hidden="1" outlineLevel="1" x14ac:dyDescent="0.4">
      <c r="A110" s="50" t="s">
        <v>147</v>
      </c>
      <c r="B110" s="14"/>
      <c r="C110" s="130">
        <v>7.4</v>
      </c>
      <c r="D110" s="130">
        <v>7.1</v>
      </c>
      <c r="E110" s="166">
        <f t="shared" si="29"/>
        <v>4.2253521126760667E-2</v>
      </c>
      <c r="F110" s="14"/>
      <c r="G110" s="133">
        <v>7.7</v>
      </c>
      <c r="H110" s="133">
        <v>7.8</v>
      </c>
      <c r="I110" s="107">
        <f t="shared" si="30"/>
        <v>-1.2820512820512775E-2</v>
      </c>
      <c r="J110" s="14"/>
      <c r="K110" s="130">
        <v>8.3000000000000007</v>
      </c>
      <c r="L110" s="130">
        <v>8.8000000000000007</v>
      </c>
      <c r="M110" s="166">
        <f t="shared" si="31"/>
        <v>-5.6818181818181816E-2</v>
      </c>
      <c r="N110" s="14"/>
      <c r="O110" s="133">
        <v>7.7</v>
      </c>
      <c r="P110" s="133">
        <v>7.2</v>
      </c>
      <c r="Q110" s="107">
        <f t="shared" si="32"/>
        <v>6.9444444444444448E-2</v>
      </c>
      <c r="R110" s="129"/>
      <c r="S110" s="130">
        <f t="shared" si="33"/>
        <v>31.1</v>
      </c>
      <c r="T110" s="130">
        <f t="shared" si="33"/>
        <v>30.9</v>
      </c>
      <c r="U110" s="166">
        <f t="shared" si="34"/>
        <v>6.4724919093852055E-3</v>
      </c>
    </row>
    <row r="111" spans="1:24" ht="4.05" hidden="1" customHeight="1" outlineLevel="1" x14ac:dyDescent="0.4">
      <c r="A111" s="50"/>
      <c r="B111" s="14"/>
      <c r="C111" s="130"/>
      <c r="D111" s="130"/>
      <c r="E111" s="126"/>
      <c r="F111" s="14"/>
      <c r="G111" s="133"/>
      <c r="H111" s="133"/>
      <c r="I111" s="128"/>
      <c r="J111" s="14"/>
      <c r="K111" s="130"/>
      <c r="L111" s="130"/>
      <c r="M111" s="126"/>
      <c r="N111" s="14"/>
      <c r="O111" s="133"/>
      <c r="P111" s="133"/>
      <c r="Q111" s="128"/>
      <c r="R111" s="129"/>
      <c r="S111" s="130"/>
      <c r="T111" s="130"/>
      <c r="U111" s="126"/>
    </row>
    <row r="112" spans="1:24" ht="15.6" hidden="1" outlineLevel="1" x14ac:dyDescent="0.4">
      <c r="A112" s="50" t="s">
        <v>82</v>
      </c>
      <c r="B112" s="14"/>
      <c r="C112" s="130"/>
      <c r="D112" s="130"/>
      <c r="E112" s="166">
        <v>-2.3E-2</v>
      </c>
      <c r="F112" s="14"/>
      <c r="G112" s="133"/>
      <c r="H112" s="133"/>
      <c r="I112" s="107">
        <v>-4.0000000000000001E-3</v>
      </c>
      <c r="J112" s="14"/>
      <c r="K112" s="130"/>
      <c r="L112" s="130"/>
      <c r="M112" s="166">
        <v>1.6E-2</v>
      </c>
      <c r="N112" s="14"/>
      <c r="O112" s="133"/>
      <c r="P112" s="133"/>
      <c r="Q112" s="107">
        <v>7.2999999999999995E-2</v>
      </c>
      <c r="R112" s="129"/>
      <c r="S112" s="130"/>
      <c r="T112" s="130"/>
      <c r="U112" s="166">
        <v>1.7000000000000001E-2</v>
      </c>
    </row>
    <row r="113" spans="1:21" ht="15.6" hidden="1" outlineLevel="1" x14ac:dyDescent="0.4">
      <c r="A113" s="50" t="s">
        <v>148</v>
      </c>
      <c r="B113" s="14"/>
      <c r="C113" s="130"/>
      <c r="D113" s="130"/>
      <c r="E113" s="166">
        <v>2.7E-2</v>
      </c>
      <c r="F113" s="14"/>
      <c r="G113" s="133"/>
      <c r="H113" s="133"/>
      <c r="I113" s="107">
        <v>3.5999999999999997E-2</v>
      </c>
      <c r="J113" s="14"/>
      <c r="K113" s="130"/>
      <c r="L113" s="130"/>
      <c r="M113" s="166">
        <v>5.8000000000000003E-2</v>
      </c>
      <c r="N113" s="14"/>
      <c r="O113" s="133"/>
      <c r="P113" s="133"/>
      <c r="Q113" s="107">
        <v>0.11600000000000001</v>
      </c>
      <c r="R113" s="129"/>
      <c r="S113" s="130"/>
      <c r="T113" s="130"/>
      <c r="U113" s="166">
        <v>6.0999999999999999E-2</v>
      </c>
    </row>
    <row r="114" spans="1:21" hidden="1" outlineLevel="1" x14ac:dyDescent="0.25">
      <c r="E114" s="145"/>
      <c r="I114" s="145"/>
      <c r="M114" s="145"/>
      <c r="Q114" s="145"/>
      <c r="U114" s="145"/>
    </row>
    <row r="115" spans="1:21" s="163" customFormat="1" ht="29.25" hidden="1" customHeight="1" outlineLevel="1" x14ac:dyDescent="0.25">
      <c r="A115" s="418" t="s">
        <v>145</v>
      </c>
      <c r="B115" s="418"/>
      <c r="C115" s="418"/>
      <c r="D115" s="418"/>
      <c r="E115" s="418"/>
      <c r="F115" s="418"/>
      <c r="G115" s="418"/>
      <c r="H115" s="418"/>
      <c r="I115" s="418"/>
      <c r="J115" s="418"/>
      <c r="K115" s="418"/>
      <c r="L115" s="418"/>
      <c r="M115" s="418"/>
      <c r="N115" s="418"/>
      <c r="O115" s="418"/>
      <c r="P115" s="418"/>
      <c r="Q115" s="418"/>
      <c r="R115" s="418"/>
      <c r="S115" s="418"/>
      <c r="T115" s="418"/>
      <c r="U115" s="418"/>
    </row>
    <row r="116" spans="1:21" collapsed="1" x14ac:dyDescent="0.25"/>
  </sheetData>
  <mergeCells count="8">
    <mergeCell ref="A101:U101"/>
    <mergeCell ref="A115:U115"/>
    <mergeCell ref="A23:U23"/>
    <mergeCell ref="A24:U24"/>
    <mergeCell ref="A25:U25"/>
    <mergeCell ref="A49:U49"/>
    <mergeCell ref="A69:U69"/>
    <mergeCell ref="A85:U85"/>
  </mergeCells>
  <pageMargins left="0.25" right="0.25" top="0.7" bottom="0.5" header="0.5" footer="0.5"/>
  <pageSetup scale="65" orientation="landscape" r:id="rId1"/>
  <headerFooter>
    <oddHeader>&amp;C&amp;"Arial,Bold"&amp;12Shipment and Depletion Information</oddHeader>
  </headerFooter>
  <rowBreaks count="2" manualBreakCount="2">
    <brk id="50" max="16383"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Segment Narrative</vt:lpstr>
      <vt:lpstr>Segment Info</vt:lpstr>
      <vt:lpstr>Segment Info HISTORY</vt:lpstr>
      <vt:lpstr>Net Sales</vt:lpstr>
      <vt:lpstr>Shipment and Depletion</vt:lpstr>
      <vt:lpstr>Shipment and Depletion bf Cor7o</vt:lpstr>
      <vt:lpstr>Shipment and Deple 7o change</vt:lpstr>
      <vt:lpstr>'Net Sales'!Print_Area</vt:lpstr>
      <vt:lpstr>'Segment Info'!Print_Area</vt:lpstr>
      <vt:lpstr>'Shipment and Depletion bf Cor7o'!Print_Area</vt:lpstr>
      <vt:lpstr>'Segment Info'!Print_Titles</vt:lpstr>
      <vt:lpstr>'Segment Info HISTORY'!Print_Titles</vt:lpstr>
    </vt:vector>
  </TitlesOfParts>
  <Company>Canandaigua Wine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J. Wake</dc:creator>
  <cp:lastModifiedBy>Jen DiMarco</cp:lastModifiedBy>
  <cp:lastPrinted>2018-06-27T13:56:04Z</cp:lastPrinted>
  <dcterms:created xsi:type="dcterms:W3CDTF">2003-06-24T03:59:03Z</dcterms:created>
  <dcterms:modified xsi:type="dcterms:W3CDTF">2018-06-28T17:32:41Z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